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4"/>
  </bookViews>
  <sheets>
    <sheet name="EJEC. INGRESO" sheetId="1" r:id="rId1"/>
    <sheet name="EJEC. GASTOS" sheetId="2" r:id="rId2"/>
    <sheet name="INGRESO" sheetId="3" r:id="rId3"/>
    <sheet name="GASTOS" sheetId="4" r:id="rId4"/>
    <sheet name="BORRADOR" sheetId="5" r:id="rId5"/>
  </sheets>
  <definedNames>
    <definedName name="_xlnm.Print_Titles" localSheetId="3">GASTOS!$7:$9</definedName>
    <definedName name="_xlnm.Print_Titles" localSheetId="2">INGRESO!$7:$9</definedName>
  </definedNames>
  <calcPr calcId="144525"/>
</workbook>
</file>

<file path=xl/calcChain.xml><?xml version="1.0" encoding="utf-8"?>
<calcChain xmlns="http://schemas.openxmlformats.org/spreadsheetml/2006/main">
  <c r="K231" i="4" l="1"/>
  <c r="J231" i="4"/>
  <c r="I231" i="4"/>
  <c r="H231" i="4"/>
  <c r="I230" i="4"/>
  <c r="H230" i="4"/>
  <c r="K229" i="4"/>
  <c r="J229" i="4"/>
  <c r="I229" i="4"/>
  <c r="H229" i="4"/>
  <c r="K226" i="4"/>
  <c r="J226" i="4"/>
  <c r="I226" i="4"/>
  <c r="H226" i="4"/>
  <c r="K223" i="4"/>
  <c r="J223" i="4"/>
  <c r="I223" i="4"/>
  <c r="H223" i="4"/>
  <c r="K222" i="4"/>
  <c r="J222" i="4"/>
  <c r="I222" i="4"/>
  <c r="H222" i="4"/>
  <c r="K221" i="4"/>
  <c r="J221" i="4"/>
  <c r="I221" i="4"/>
  <c r="H221" i="4"/>
  <c r="K220" i="4"/>
  <c r="J220" i="4"/>
  <c r="I220" i="4"/>
  <c r="H220" i="4"/>
  <c r="K216" i="4"/>
  <c r="J216" i="4"/>
  <c r="I216" i="4"/>
  <c r="H216" i="4"/>
  <c r="K215" i="4"/>
  <c r="J215" i="4"/>
  <c r="I215" i="4"/>
  <c r="H215" i="4"/>
  <c r="K214" i="4"/>
  <c r="J214" i="4"/>
  <c r="I214" i="4"/>
  <c r="H214" i="4"/>
  <c r="K212" i="4"/>
  <c r="J212" i="4"/>
  <c r="I212" i="4"/>
  <c r="H212" i="4"/>
  <c r="K211" i="4"/>
  <c r="J211" i="4"/>
  <c r="I211" i="4"/>
  <c r="H211" i="4"/>
  <c r="K208" i="4"/>
  <c r="J208" i="4"/>
  <c r="I208" i="4"/>
  <c r="H208" i="4"/>
  <c r="K207" i="4"/>
  <c r="J207" i="4"/>
  <c r="I207" i="4"/>
  <c r="K203" i="4"/>
  <c r="J203" i="4"/>
  <c r="I203" i="4"/>
  <c r="H203" i="4"/>
  <c r="K196" i="4"/>
  <c r="J196" i="4"/>
  <c r="I196" i="4"/>
  <c r="H196" i="4"/>
  <c r="K188" i="4"/>
  <c r="J188" i="4"/>
  <c r="I188" i="4"/>
  <c r="H188" i="4"/>
  <c r="K184" i="4"/>
  <c r="J184" i="4"/>
  <c r="I184" i="4"/>
  <c r="H184" i="4"/>
  <c r="K183" i="4"/>
  <c r="J183" i="4"/>
  <c r="I183" i="4"/>
  <c r="H183" i="4"/>
  <c r="K180" i="4"/>
  <c r="J180" i="4"/>
  <c r="I180" i="4"/>
  <c r="H180" i="4"/>
  <c r="K178" i="4"/>
  <c r="J178" i="4"/>
  <c r="I178" i="4"/>
  <c r="H178" i="4"/>
  <c r="K177" i="4"/>
  <c r="J177" i="4"/>
  <c r="I177" i="4"/>
  <c r="H177" i="4"/>
  <c r="K176" i="4"/>
  <c r="J176" i="4"/>
  <c r="I176" i="4"/>
  <c r="H176" i="4"/>
  <c r="K175" i="4"/>
  <c r="J175" i="4"/>
  <c r="I175" i="4"/>
  <c r="H175" i="4"/>
  <c r="K174" i="4"/>
  <c r="J174" i="4"/>
  <c r="I174" i="4"/>
  <c r="K170" i="4"/>
  <c r="J170" i="4"/>
  <c r="I170" i="4"/>
  <c r="H170" i="4"/>
  <c r="K168" i="4"/>
  <c r="J168" i="4"/>
  <c r="I168" i="4"/>
  <c r="H168" i="4"/>
  <c r="K166" i="4"/>
  <c r="J166" i="4"/>
  <c r="I166" i="4"/>
  <c r="H166" i="4"/>
  <c r="K154" i="4"/>
  <c r="J154" i="4"/>
  <c r="I154" i="4"/>
  <c r="H154" i="4"/>
  <c r="K150" i="4"/>
  <c r="J150" i="4"/>
  <c r="I150" i="4"/>
  <c r="H150" i="4"/>
  <c r="K145" i="4"/>
  <c r="J145" i="4"/>
  <c r="I145" i="4"/>
  <c r="H145" i="4"/>
  <c r="K143" i="4"/>
  <c r="J143" i="4"/>
  <c r="I143" i="4"/>
  <c r="H143" i="4"/>
  <c r="K140" i="4"/>
  <c r="J140" i="4"/>
  <c r="I140" i="4"/>
  <c r="H140" i="4"/>
  <c r="K139" i="4"/>
  <c r="J139" i="4"/>
  <c r="I139" i="4"/>
  <c r="H139" i="4"/>
  <c r="K138" i="4"/>
  <c r="J138" i="4"/>
  <c r="I138" i="4"/>
  <c r="H138" i="4"/>
  <c r="K137" i="4"/>
  <c r="J137" i="4"/>
  <c r="I137" i="4"/>
  <c r="H137" i="4"/>
  <c r="K136" i="4"/>
  <c r="J136" i="4"/>
  <c r="I136" i="4"/>
  <c r="H136" i="4"/>
  <c r="K135" i="4"/>
  <c r="J135" i="4"/>
  <c r="I135" i="4"/>
  <c r="H135" i="4"/>
  <c r="H133" i="4"/>
  <c r="K132" i="4"/>
  <c r="J132" i="4"/>
  <c r="I132" i="4"/>
  <c r="H132" i="4"/>
  <c r="K131" i="4"/>
  <c r="J131" i="4"/>
  <c r="I131" i="4"/>
  <c r="H131" i="4"/>
  <c r="K129" i="4"/>
  <c r="J129" i="4"/>
  <c r="I129" i="4"/>
  <c r="H129" i="4"/>
  <c r="K128" i="4"/>
  <c r="J128" i="4"/>
  <c r="I128" i="4"/>
  <c r="H128" i="4"/>
  <c r="K127" i="4"/>
  <c r="J127" i="4"/>
  <c r="I127" i="4"/>
  <c r="H127" i="4"/>
  <c r="K126" i="4"/>
  <c r="J126" i="4"/>
  <c r="I126" i="4"/>
  <c r="H126" i="4"/>
  <c r="K125" i="4"/>
  <c r="J125" i="4"/>
  <c r="I125" i="4"/>
  <c r="H125" i="4"/>
  <c r="H124" i="4"/>
  <c r="K123" i="4"/>
  <c r="J123" i="4"/>
  <c r="I123" i="4"/>
  <c r="H123" i="4"/>
  <c r="K122" i="4"/>
  <c r="J122" i="4"/>
  <c r="I122" i="4"/>
  <c r="H122" i="4"/>
  <c r="K121" i="4"/>
  <c r="J121" i="4"/>
  <c r="I121" i="4"/>
  <c r="H121" i="4"/>
  <c r="K120" i="4"/>
  <c r="J120" i="4"/>
  <c r="I120" i="4"/>
  <c r="H120" i="4"/>
  <c r="K119" i="4"/>
  <c r="J119" i="4"/>
  <c r="I119" i="4"/>
  <c r="H119" i="4"/>
  <c r="K117" i="4"/>
  <c r="J117" i="4"/>
  <c r="I117" i="4"/>
  <c r="H117" i="4"/>
  <c r="K114" i="4"/>
  <c r="J114" i="4"/>
  <c r="I114" i="4"/>
  <c r="H114" i="4"/>
  <c r="K113" i="4"/>
  <c r="J113" i="4"/>
  <c r="I113" i="4"/>
  <c r="H113" i="4"/>
  <c r="K112" i="4"/>
  <c r="J112" i="4"/>
  <c r="I112" i="4"/>
  <c r="H112" i="4"/>
  <c r="K110" i="4"/>
  <c r="J110" i="4"/>
  <c r="I110" i="4"/>
  <c r="H110" i="4"/>
  <c r="H109" i="4"/>
  <c r="K108" i="4"/>
  <c r="J108" i="4"/>
  <c r="I108" i="4"/>
  <c r="H108" i="4"/>
  <c r="K107" i="4"/>
  <c r="J107" i="4"/>
  <c r="I107" i="4"/>
  <c r="H107" i="4"/>
  <c r="K106" i="4"/>
  <c r="J106" i="4"/>
  <c r="I106" i="4"/>
  <c r="H106" i="4"/>
  <c r="K105" i="4"/>
  <c r="J105" i="4"/>
  <c r="I105" i="4"/>
  <c r="H105" i="4"/>
  <c r="J104" i="4"/>
  <c r="I104" i="4"/>
  <c r="H104" i="4"/>
  <c r="K103" i="4"/>
  <c r="J103" i="4"/>
  <c r="I103" i="4"/>
  <c r="H103" i="4"/>
  <c r="K102" i="4"/>
  <c r="J102" i="4"/>
  <c r="I102" i="4"/>
  <c r="H102" i="4"/>
  <c r="K101" i="4"/>
  <c r="J101" i="4"/>
  <c r="I101" i="4"/>
  <c r="H101" i="4"/>
  <c r="K100" i="4"/>
  <c r="J100" i="4"/>
  <c r="I100" i="4"/>
  <c r="H100" i="4"/>
  <c r="K99" i="4"/>
  <c r="J99" i="4"/>
  <c r="I99" i="4"/>
  <c r="H99" i="4"/>
  <c r="K98" i="4"/>
  <c r="J98" i="4"/>
  <c r="I98" i="4"/>
  <c r="H98" i="4"/>
  <c r="K97" i="4"/>
  <c r="J97" i="4"/>
  <c r="I97" i="4"/>
  <c r="H97" i="4"/>
  <c r="K92" i="4"/>
  <c r="J92" i="4"/>
  <c r="I92" i="4"/>
  <c r="H92" i="4"/>
  <c r="K88" i="4"/>
  <c r="J88" i="4"/>
  <c r="I88" i="4"/>
  <c r="H88" i="4"/>
  <c r="K84" i="4"/>
  <c r="J84" i="4"/>
  <c r="I84" i="4"/>
  <c r="H84" i="4"/>
  <c r="K82" i="4"/>
  <c r="J82" i="4"/>
  <c r="I82" i="4"/>
  <c r="H82" i="4"/>
  <c r="H81" i="4"/>
  <c r="K78" i="4"/>
  <c r="J78" i="4"/>
  <c r="I78" i="4"/>
  <c r="H78" i="4"/>
  <c r="K77" i="4"/>
  <c r="J77" i="4"/>
  <c r="I77" i="4"/>
  <c r="H77" i="4"/>
  <c r="K76" i="4"/>
  <c r="J76" i="4"/>
  <c r="I76" i="4"/>
  <c r="H76" i="4"/>
  <c r="K71" i="4"/>
  <c r="J71" i="4"/>
  <c r="I71" i="4"/>
  <c r="H71" i="4"/>
  <c r="K70" i="4"/>
  <c r="J70" i="4"/>
  <c r="I70" i="4"/>
  <c r="H70" i="4"/>
  <c r="K68" i="4"/>
  <c r="J68" i="4"/>
  <c r="I68" i="4"/>
  <c r="H68" i="4"/>
  <c r="K66" i="4"/>
  <c r="J66" i="4"/>
  <c r="I66" i="4"/>
  <c r="H66" i="4"/>
  <c r="K65" i="4"/>
  <c r="J65" i="4"/>
  <c r="I65" i="4"/>
  <c r="H65" i="4"/>
  <c r="K64" i="4"/>
  <c r="J64" i="4"/>
  <c r="I64" i="4"/>
  <c r="H64" i="4"/>
  <c r="K63" i="4"/>
  <c r="J63" i="4"/>
  <c r="I63" i="4"/>
  <c r="H63" i="4"/>
  <c r="K62" i="4"/>
  <c r="J62" i="4"/>
  <c r="I62" i="4"/>
  <c r="H62" i="4"/>
  <c r="K61" i="4"/>
  <c r="J61" i="4"/>
  <c r="I61" i="4"/>
  <c r="H61" i="4"/>
  <c r="K60" i="4"/>
  <c r="J60" i="4"/>
  <c r="I60" i="4"/>
  <c r="H60" i="4"/>
  <c r="K58" i="4"/>
  <c r="J58" i="4"/>
  <c r="I58" i="4"/>
  <c r="H58" i="4"/>
  <c r="K55" i="4"/>
  <c r="J55" i="4"/>
  <c r="I55" i="4"/>
  <c r="H55" i="4"/>
  <c r="K54" i="4"/>
  <c r="J54" i="4"/>
  <c r="I54" i="4"/>
  <c r="H54" i="4"/>
  <c r="K53" i="4"/>
  <c r="J53" i="4"/>
  <c r="I53" i="4"/>
  <c r="H53" i="4"/>
  <c r="K52" i="4"/>
  <c r="J52" i="4"/>
  <c r="I52" i="4"/>
  <c r="H52" i="4"/>
  <c r="K51" i="4"/>
  <c r="J51" i="4"/>
  <c r="I51" i="4"/>
  <c r="H51" i="4"/>
  <c r="K50" i="4"/>
  <c r="J50" i="4"/>
  <c r="I50" i="4"/>
  <c r="H50" i="4"/>
  <c r="K49" i="4"/>
  <c r="J49" i="4"/>
  <c r="I49" i="4"/>
  <c r="H49" i="4"/>
  <c r="K47" i="4"/>
  <c r="J47" i="4"/>
  <c r="I47" i="4"/>
  <c r="H47" i="4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C2" i="5" l="1"/>
  <c r="C9" i="5"/>
  <c r="C8" i="5"/>
  <c r="C7" i="5"/>
  <c r="C6" i="5"/>
  <c r="C5" i="5"/>
  <c r="C4" i="5"/>
  <c r="C150" i="5"/>
  <c r="C170" i="5"/>
  <c r="C177" i="5"/>
  <c r="C151" i="5"/>
  <c r="C195" i="5"/>
  <c r="C196" i="5"/>
  <c r="C203" i="5"/>
  <c r="C207" i="5"/>
  <c r="C204" i="5"/>
  <c r="C215" i="5"/>
  <c r="C226" i="5"/>
  <c r="C216" i="5"/>
  <c r="C208" i="5"/>
  <c r="C205" i="5"/>
  <c r="C201" i="5"/>
  <c r="C200" i="5" s="1"/>
  <c r="C198" i="5"/>
  <c r="C197" i="5" s="1"/>
  <c r="C192" i="5"/>
  <c r="C191" i="5" s="1"/>
  <c r="C188" i="5"/>
  <c r="C187" i="5" s="1"/>
  <c r="C184" i="5"/>
  <c r="C183" i="5" s="1"/>
  <c r="C180" i="5"/>
  <c r="C172" i="5"/>
  <c r="C171" i="5" s="1"/>
  <c r="C167" i="5"/>
  <c r="C156" i="5"/>
  <c r="C155" i="5" s="1"/>
  <c r="C153" i="5"/>
  <c r="C152" i="5" s="1"/>
  <c r="C147" i="5"/>
  <c r="C146" i="5" s="1"/>
  <c r="C143" i="5"/>
  <c r="C142" i="5" s="1"/>
  <c r="C139" i="5"/>
  <c r="C137" i="5"/>
  <c r="H15" i="5"/>
  <c r="G15" i="5"/>
  <c r="F15" i="5"/>
  <c r="E15" i="5"/>
  <c r="H14" i="5"/>
  <c r="G14" i="5"/>
  <c r="F14" i="5"/>
  <c r="E14" i="5"/>
  <c r="H13" i="5"/>
  <c r="G13" i="5"/>
  <c r="F13" i="5"/>
  <c r="E13" i="5"/>
  <c r="H12" i="5"/>
  <c r="G12" i="5"/>
  <c r="F12" i="5"/>
  <c r="E12" i="5"/>
  <c r="C131" i="5"/>
  <c r="C123" i="5"/>
  <c r="C119" i="5"/>
  <c r="C107" i="5"/>
  <c r="C105" i="5"/>
  <c r="C100" i="5"/>
  <c r="C85" i="5"/>
  <c r="C76" i="5"/>
  <c r="C75" i="5" s="1"/>
  <c r="C13" i="5" s="1"/>
  <c r="C80" i="5"/>
  <c r="C79" i="5" s="1"/>
  <c r="C14" i="5" s="1"/>
  <c r="C72" i="5"/>
  <c r="C69" i="5"/>
  <c r="C64" i="5"/>
  <c r="C63" i="5" s="1"/>
  <c r="C58" i="5"/>
  <c r="C56" i="5"/>
  <c r="C48" i="5"/>
  <c r="C46" i="5"/>
  <c r="C38" i="5"/>
  <c r="C31" i="5"/>
  <c r="C17" i="5"/>
  <c r="C118" i="4"/>
  <c r="C134" i="4"/>
  <c r="G228" i="4"/>
  <c r="F228" i="4"/>
  <c r="E228" i="4"/>
  <c r="D228" i="4"/>
  <c r="G218" i="4"/>
  <c r="F218" i="4"/>
  <c r="E218" i="4"/>
  <c r="D218" i="4"/>
  <c r="G213" i="4"/>
  <c r="F213" i="4"/>
  <c r="E213" i="4"/>
  <c r="D213" i="4"/>
  <c r="G210" i="4"/>
  <c r="F210" i="4"/>
  <c r="E210" i="4"/>
  <c r="D210" i="4"/>
  <c r="G209" i="4"/>
  <c r="F209" i="4"/>
  <c r="G206" i="4"/>
  <c r="F206" i="4"/>
  <c r="E206" i="4"/>
  <c r="D206" i="4"/>
  <c r="G202" i="4"/>
  <c r="F202" i="4"/>
  <c r="E202" i="4"/>
  <c r="D202" i="4"/>
  <c r="G200" i="4"/>
  <c r="F200" i="4"/>
  <c r="E200" i="4"/>
  <c r="D200" i="4"/>
  <c r="G199" i="4"/>
  <c r="F199" i="4"/>
  <c r="E199" i="4"/>
  <c r="D199" i="4"/>
  <c r="G195" i="4"/>
  <c r="F195" i="4"/>
  <c r="E195" i="4"/>
  <c r="D195" i="4"/>
  <c r="D194" i="4" s="1"/>
  <c r="G194" i="4"/>
  <c r="F194" i="4"/>
  <c r="G191" i="4"/>
  <c r="F191" i="4"/>
  <c r="E191" i="4"/>
  <c r="D191" i="4"/>
  <c r="G190" i="4"/>
  <c r="G17" i="4" s="1"/>
  <c r="F190" i="4"/>
  <c r="F17" i="4" s="1"/>
  <c r="E190" i="4"/>
  <c r="E17" i="4" s="1"/>
  <c r="D190" i="4"/>
  <c r="D17" i="4" s="1"/>
  <c r="G187" i="4"/>
  <c r="F187" i="4"/>
  <c r="E187" i="4"/>
  <c r="D187" i="4"/>
  <c r="G186" i="4"/>
  <c r="F186" i="4"/>
  <c r="E186" i="4"/>
  <c r="D186" i="4"/>
  <c r="G182" i="4"/>
  <c r="K182" i="4" s="1"/>
  <c r="F182" i="4"/>
  <c r="E182" i="4"/>
  <c r="I182" i="4" s="1"/>
  <c r="D182" i="4"/>
  <c r="G179" i="4"/>
  <c r="K179" i="4" s="1"/>
  <c r="F179" i="4"/>
  <c r="E179" i="4"/>
  <c r="I179" i="4" s="1"/>
  <c r="D179" i="4"/>
  <c r="G173" i="4"/>
  <c r="K173" i="4" s="1"/>
  <c r="F173" i="4"/>
  <c r="E173" i="4"/>
  <c r="I173" i="4" s="1"/>
  <c r="D173" i="4"/>
  <c r="G172" i="4"/>
  <c r="K172" i="4" s="1"/>
  <c r="F172" i="4"/>
  <c r="E172" i="4"/>
  <c r="I172" i="4" s="1"/>
  <c r="D172" i="4"/>
  <c r="G169" i="4"/>
  <c r="K169" i="4" s="1"/>
  <c r="F169" i="4"/>
  <c r="E169" i="4"/>
  <c r="I169" i="4" s="1"/>
  <c r="D169" i="4"/>
  <c r="G167" i="4"/>
  <c r="K167" i="4" s="1"/>
  <c r="F167" i="4"/>
  <c r="E167" i="4"/>
  <c r="I167" i="4" s="1"/>
  <c r="D167" i="4"/>
  <c r="G165" i="4"/>
  <c r="K165" i="4" s="1"/>
  <c r="F165" i="4"/>
  <c r="E165" i="4"/>
  <c r="I165" i="4" s="1"/>
  <c r="D165" i="4"/>
  <c r="G164" i="4"/>
  <c r="K164" i="4" s="1"/>
  <c r="F164" i="4"/>
  <c r="E164" i="4"/>
  <c r="I164" i="4" s="1"/>
  <c r="D164" i="4"/>
  <c r="G163" i="4"/>
  <c r="F163" i="4"/>
  <c r="G160" i="4"/>
  <c r="F160" i="4"/>
  <c r="E160" i="4"/>
  <c r="D160" i="4"/>
  <c r="G159" i="4"/>
  <c r="F159" i="4"/>
  <c r="E159" i="4"/>
  <c r="D159" i="4"/>
  <c r="G155" i="4"/>
  <c r="F155" i="4"/>
  <c r="E155" i="4"/>
  <c r="D155" i="4"/>
  <c r="G151" i="4"/>
  <c r="F151" i="4"/>
  <c r="E151" i="4"/>
  <c r="D151" i="4"/>
  <c r="G149" i="4"/>
  <c r="K149" i="4" s="1"/>
  <c r="F149" i="4"/>
  <c r="E149" i="4"/>
  <c r="I149" i="4" s="1"/>
  <c r="D149" i="4"/>
  <c r="G148" i="4"/>
  <c r="K148" i="4" s="1"/>
  <c r="F148" i="4"/>
  <c r="E148" i="4"/>
  <c r="I148" i="4" s="1"/>
  <c r="D148" i="4"/>
  <c r="G147" i="4"/>
  <c r="F147" i="4"/>
  <c r="E147" i="4"/>
  <c r="D147" i="4"/>
  <c r="G142" i="4"/>
  <c r="K142" i="4" s="1"/>
  <c r="F142" i="4"/>
  <c r="E142" i="4"/>
  <c r="I142" i="4" s="1"/>
  <c r="D142" i="4"/>
  <c r="G134" i="4"/>
  <c r="K134" i="4" s="1"/>
  <c r="F134" i="4"/>
  <c r="E134" i="4"/>
  <c r="I134" i="4" s="1"/>
  <c r="D134" i="4"/>
  <c r="H134" i="4" s="1"/>
  <c r="G130" i="4"/>
  <c r="K130" i="4" s="1"/>
  <c r="F130" i="4"/>
  <c r="E130" i="4"/>
  <c r="I130" i="4" s="1"/>
  <c r="D130" i="4"/>
  <c r="G118" i="4"/>
  <c r="K118" i="4" s="1"/>
  <c r="F118" i="4"/>
  <c r="E118" i="4"/>
  <c r="I118" i="4" s="1"/>
  <c r="D118" i="4"/>
  <c r="H118" i="4" s="1"/>
  <c r="G116" i="4"/>
  <c r="K116" i="4" s="1"/>
  <c r="F116" i="4"/>
  <c r="E116" i="4"/>
  <c r="I116" i="4" s="1"/>
  <c r="D116" i="4"/>
  <c r="G115" i="4"/>
  <c r="K115" i="4" s="1"/>
  <c r="F115" i="4"/>
  <c r="E115" i="4"/>
  <c r="I115" i="4" s="1"/>
  <c r="D115" i="4"/>
  <c r="G111" i="4"/>
  <c r="K111" i="4" s="1"/>
  <c r="F111" i="4"/>
  <c r="E111" i="4"/>
  <c r="I111" i="4" s="1"/>
  <c r="D111" i="4"/>
  <c r="G96" i="4"/>
  <c r="K96" i="4" s="1"/>
  <c r="F96" i="4"/>
  <c r="E96" i="4"/>
  <c r="I96" i="4" s="1"/>
  <c r="D96" i="4"/>
  <c r="G95" i="4"/>
  <c r="F95" i="4"/>
  <c r="E95" i="4"/>
  <c r="I95" i="4" s="1"/>
  <c r="D95" i="4"/>
  <c r="G91" i="4"/>
  <c r="F91" i="4"/>
  <c r="E91" i="4"/>
  <c r="E90" i="4" s="1"/>
  <c r="D91" i="4"/>
  <c r="G90" i="4"/>
  <c r="F90" i="4"/>
  <c r="D90" i="4"/>
  <c r="G87" i="4"/>
  <c r="F87" i="4"/>
  <c r="E87" i="4"/>
  <c r="D87" i="4"/>
  <c r="D86" i="4" s="1"/>
  <c r="G86" i="4"/>
  <c r="F86" i="4"/>
  <c r="E86" i="4"/>
  <c r="G83" i="4"/>
  <c r="K83" i="4" s="1"/>
  <c r="F83" i="4"/>
  <c r="E83" i="4"/>
  <c r="I83" i="4" s="1"/>
  <c r="D83" i="4"/>
  <c r="G80" i="4"/>
  <c r="K80" i="4" s="1"/>
  <c r="F80" i="4"/>
  <c r="E80" i="4"/>
  <c r="I80" i="4" s="1"/>
  <c r="D80" i="4"/>
  <c r="G79" i="4"/>
  <c r="K79" i="4" s="1"/>
  <c r="F79" i="4"/>
  <c r="E79" i="4"/>
  <c r="I79" i="4" s="1"/>
  <c r="D79" i="4"/>
  <c r="G75" i="4"/>
  <c r="K75" i="4" s="1"/>
  <c r="F75" i="4"/>
  <c r="E75" i="4"/>
  <c r="I75" i="4" s="1"/>
  <c r="D75" i="4"/>
  <c r="G74" i="4"/>
  <c r="K74" i="4" s="1"/>
  <c r="F74" i="4"/>
  <c r="E74" i="4"/>
  <c r="I74" i="4" s="1"/>
  <c r="D74" i="4"/>
  <c r="G73" i="4"/>
  <c r="F73" i="4"/>
  <c r="E73" i="4"/>
  <c r="D73" i="4"/>
  <c r="G69" i="4"/>
  <c r="K69" i="4" s="1"/>
  <c r="F69" i="4"/>
  <c r="E69" i="4"/>
  <c r="I69" i="4" s="1"/>
  <c r="D69" i="4"/>
  <c r="G67" i="4"/>
  <c r="K67" i="4" s="1"/>
  <c r="F67" i="4"/>
  <c r="E67" i="4"/>
  <c r="I67" i="4" s="1"/>
  <c r="D67" i="4"/>
  <c r="G59" i="4"/>
  <c r="K59" i="4" s="1"/>
  <c r="F59" i="4"/>
  <c r="E59" i="4"/>
  <c r="I59" i="4" s="1"/>
  <c r="D59" i="4"/>
  <c r="G57" i="4"/>
  <c r="K57" i="4" s="1"/>
  <c r="F57" i="4"/>
  <c r="E57" i="4"/>
  <c r="I57" i="4" s="1"/>
  <c r="D57" i="4"/>
  <c r="G56" i="4"/>
  <c r="G48" i="4"/>
  <c r="F48" i="4"/>
  <c r="J48" i="4" s="1"/>
  <c r="E48" i="4"/>
  <c r="D48" i="4"/>
  <c r="G42" i="4"/>
  <c r="F42" i="4"/>
  <c r="J42" i="4" s="1"/>
  <c r="E42" i="4"/>
  <c r="D42" i="4"/>
  <c r="H42" i="4" s="1"/>
  <c r="G28" i="4"/>
  <c r="F28" i="4"/>
  <c r="E28" i="4"/>
  <c r="D28" i="4"/>
  <c r="G27" i="4"/>
  <c r="C28" i="4"/>
  <c r="C42" i="4"/>
  <c r="C48" i="4"/>
  <c r="C57" i="4"/>
  <c r="C59" i="4"/>
  <c r="C67" i="4"/>
  <c r="C69" i="4"/>
  <c r="C75" i="4"/>
  <c r="C74" i="4" s="1"/>
  <c r="C80" i="4"/>
  <c r="C83" i="4"/>
  <c r="C87" i="4"/>
  <c r="C86" i="4" s="1"/>
  <c r="C23" i="4" s="1"/>
  <c r="C91" i="4"/>
  <c r="C90" i="4" s="1"/>
  <c r="C24" i="4" s="1"/>
  <c r="C16" i="4" s="1"/>
  <c r="C96" i="4"/>
  <c r="C111" i="4"/>
  <c r="C116" i="4"/>
  <c r="C130" i="4"/>
  <c r="C142" i="4"/>
  <c r="C149" i="4"/>
  <c r="C151" i="4"/>
  <c r="C155" i="4"/>
  <c r="C160" i="4"/>
  <c r="C159" i="4" s="1"/>
  <c r="C165" i="4"/>
  <c r="C167" i="4"/>
  <c r="C169" i="4"/>
  <c r="C174" i="4"/>
  <c r="C179" i="4"/>
  <c r="C182" i="4"/>
  <c r="C187" i="4"/>
  <c r="C186" i="4" s="1"/>
  <c r="C191" i="4"/>
  <c r="C190" i="4" s="1"/>
  <c r="C17" i="4" s="1"/>
  <c r="C195" i="4"/>
  <c r="C194" i="4" s="1"/>
  <c r="C200" i="4"/>
  <c r="C202" i="4"/>
  <c r="C207" i="4"/>
  <c r="C210" i="4"/>
  <c r="C213" i="4"/>
  <c r="C218" i="4"/>
  <c r="C228" i="4"/>
  <c r="K194" i="4" l="1"/>
  <c r="I195" i="4"/>
  <c r="K195" i="4"/>
  <c r="I199" i="4"/>
  <c r="K199" i="4"/>
  <c r="I202" i="4"/>
  <c r="K202" i="4"/>
  <c r="I206" i="4"/>
  <c r="K206" i="4"/>
  <c r="K209" i="4"/>
  <c r="I210" i="4"/>
  <c r="K210" i="4"/>
  <c r="I213" i="4"/>
  <c r="K213" i="4"/>
  <c r="K228" i="4"/>
  <c r="I147" i="4"/>
  <c r="K147" i="4"/>
  <c r="K163" i="4"/>
  <c r="I186" i="4"/>
  <c r="K186" i="4"/>
  <c r="I187" i="4"/>
  <c r="K187" i="4"/>
  <c r="E194" i="4"/>
  <c r="I194" i="4" s="1"/>
  <c r="I91" i="4"/>
  <c r="K91" i="4"/>
  <c r="I87" i="4"/>
  <c r="K87" i="4"/>
  <c r="C173" i="4"/>
  <c r="H174" i="4"/>
  <c r="D27" i="4"/>
  <c r="H28" i="4"/>
  <c r="F27" i="4"/>
  <c r="K27" i="4" s="1"/>
  <c r="J28" i="4"/>
  <c r="G21" i="4"/>
  <c r="E27" i="4"/>
  <c r="I27" i="4" s="1"/>
  <c r="I28" i="4"/>
  <c r="K28" i="4"/>
  <c r="I42" i="4"/>
  <c r="K42" i="4"/>
  <c r="I48" i="4"/>
  <c r="C206" i="4"/>
  <c r="H207" i="4"/>
  <c r="H48" i="4"/>
  <c r="K48" i="4"/>
  <c r="D56" i="4"/>
  <c r="H57" i="4"/>
  <c r="J57" i="4"/>
  <c r="H59" i="4"/>
  <c r="J59" i="4"/>
  <c r="H67" i="4"/>
  <c r="J67" i="4"/>
  <c r="H69" i="4"/>
  <c r="J69" i="4"/>
  <c r="D22" i="4"/>
  <c r="F22" i="4"/>
  <c r="J73" i="4"/>
  <c r="H74" i="4"/>
  <c r="J74" i="4"/>
  <c r="H75" i="4"/>
  <c r="J75" i="4"/>
  <c r="J79" i="4"/>
  <c r="H80" i="4"/>
  <c r="J80" i="4"/>
  <c r="H83" i="4"/>
  <c r="J83" i="4"/>
  <c r="D23" i="4"/>
  <c r="H86" i="4"/>
  <c r="F23" i="4"/>
  <c r="J86" i="4"/>
  <c r="H87" i="4"/>
  <c r="J87" i="4"/>
  <c r="D24" i="4"/>
  <c r="H90" i="4"/>
  <c r="F24" i="4"/>
  <c r="J90" i="4"/>
  <c r="H91" i="4"/>
  <c r="J91" i="4"/>
  <c r="D94" i="4"/>
  <c r="F94" i="4"/>
  <c r="J95" i="4"/>
  <c r="H96" i="4"/>
  <c r="J96" i="4"/>
  <c r="H111" i="4"/>
  <c r="J111" i="4"/>
  <c r="J115" i="4"/>
  <c r="H116" i="4"/>
  <c r="J116" i="4"/>
  <c r="J118" i="4"/>
  <c r="H130" i="4"/>
  <c r="J130" i="4"/>
  <c r="J134" i="4"/>
  <c r="H142" i="4"/>
  <c r="J142" i="4"/>
  <c r="J147" i="4"/>
  <c r="J148" i="4"/>
  <c r="H149" i="4"/>
  <c r="J149" i="4"/>
  <c r="D163" i="4"/>
  <c r="J164" i="4"/>
  <c r="H165" i="4"/>
  <c r="J165" i="4"/>
  <c r="H167" i="4"/>
  <c r="J167" i="4"/>
  <c r="H169" i="4"/>
  <c r="J169" i="4"/>
  <c r="J172" i="4"/>
  <c r="H173" i="4"/>
  <c r="J173" i="4"/>
  <c r="H179" i="4"/>
  <c r="J179" i="4"/>
  <c r="H182" i="4"/>
  <c r="J182" i="4"/>
  <c r="H186" i="4"/>
  <c r="J186" i="4"/>
  <c r="H187" i="4"/>
  <c r="J187" i="4"/>
  <c r="H194" i="4"/>
  <c r="J194" i="4"/>
  <c r="H195" i="4"/>
  <c r="J195" i="4"/>
  <c r="J199" i="4"/>
  <c r="H202" i="4"/>
  <c r="J202" i="4"/>
  <c r="H206" i="4"/>
  <c r="J206" i="4"/>
  <c r="D209" i="4"/>
  <c r="H210" i="4"/>
  <c r="J210" i="4"/>
  <c r="H213" i="4"/>
  <c r="J213" i="4"/>
  <c r="D217" i="4"/>
  <c r="H218" i="4"/>
  <c r="F217" i="4"/>
  <c r="F205" i="4" s="1"/>
  <c r="F198" i="4" s="1"/>
  <c r="J218" i="4"/>
  <c r="H228" i="4"/>
  <c r="J228" i="4"/>
  <c r="E22" i="4"/>
  <c r="I73" i="4"/>
  <c r="G22" i="4"/>
  <c r="K73" i="4"/>
  <c r="E23" i="4"/>
  <c r="I86" i="4"/>
  <c r="G23" i="4"/>
  <c r="K86" i="4"/>
  <c r="E24" i="4"/>
  <c r="I90" i="4"/>
  <c r="G24" i="4"/>
  <c r="K90" i="4"/>
  <c r="G94" i="4"/>
  <c r="K95" i="4"/>
  <c r="I218" i="4"/>
  <c r="G217" i="4"/>
  <c r="K218" i="4"/>
  <c r="I228" i="4"/>
  <c r="C115" i="4"/>
  <c r="H115" i="4" s="1"/>
  <c r="C15" i="4"/>
  <c r="D21" i="4"/>
  <c r="G12" i="4"/>
  <c r="D12" i="4"/>
  <c r="C136" i="5"/>
  <c r="C135" i="5" s="1"/>
  <c r="C68" i="5"/>
  <c r="C62" i="5" s="1"/>
  <c r="C12" i="5" s="1"/>
  <c r="C84" i="5"/>
  <c r="C16" i="5"/>
  <c r="C45" i="5"/>
  <c r="C104" i="5"/>
  <c r="E56" i="4"/>
  <c r="C79" i="4"/>
  <c r="C73" i="4" s="1"/>
  <c r="C22" i="4" s="1"/>
  <c r="C56" i="4"/>
  <c r="C27" i="4"/>
  <c r="F56" i="4"/>
  <c r="E163" i="4"/>
  <c r="D205" i="4"/>
  <c r="E209" i="4"/>
  <c r="I209" i="4" s="1"/>
  <c r="G205" i="4"/>
  <c r="E217" i="4"/>
  <c r="I217" i="4" s="1"/>
  <c r="E94" i="4"/>
  <c r="C164" i="4"/>
  <c r="H164" i="4" s="1"/>
  <c r="C95" i="4"/>
  <c r="H95" i="4" s="1"/>
  <c r="C148" i="4"/>
  <c r="C147" i="4" s="1"/>
  <c r="H147" i="4" s="1"/>
  <c r="C209" i="4"/>
  <c r="C172" i="4"/>
  <c r="H172" i="4" s="1"/>
  <c r="C217" i="4"/>
  <c r="C199" i="4"/>
  <c r="H199" i="4" s="1"/>
  <c r="C205" i="4"/>
  <c r="K217" i="4" l="1"/>
  <c r="I163" i="4"/>
  <c r="F21" i="4"/>
  <c r="J56" i="4"/>
  <c r="G25" i="4"/>
  <c r="K94" i="4"/>
  <c r="G16" i="4"/>
  <c r="K24" i="4"/>
  <c r="E16" i="4"/>
  <c r="I24" i="4"/>
  <c r="G15" i="4"/>
  <c r="K23" i="4"/>
  <c r="E15" i="4"/>
  <c r="I23" i="4"/>
  <c r="G14" i="4"/>
  <c r="K22" i="4"/>
  <c r="E14" i="4"/>
  <c r="I22" i="4"/>
  <c r="J217" i="4"/>
  <c r="H217" i="4"/>
  <c r="J209" i="4"/>
  <c r="H73" i="4"/>
  <c r="H56" i="4"/>
  <c r="E25" i="4"/>
  <c r="I94" i="4"/>
  <c r="G198" i="4"/>
  <c r="K198" i="4" s="1"/>
  <c r="K205" i="4"/>
  <c r="D198" i="4"/>
  <c r="H205" i="4"/>
  <c r="E21" i="4"/>
  <c r="I21" i="4" s="1"/>
  <c r="I56" i="4"/>
  <c r="H209" i="4"/>
  <c r="J163" i="4"/>
  <c r="H148" i="4"/>
  <c r="F25" i="4"/>
  <c r="J25" i="4" s="1"/>
  <c r="J94" i="4"/>
  <c r="D25" i="4"/>
  <c r="D13" i="4" s="1"/>
  <c r="F16" i="4"/>
  <c r="J24" i="4"/>
  <c r="D16" i="4"/>
  <c r="H16" i="4" s="1"/>
  <c r="H24" i="4"/>
  <c r="F15" i="4"/>
  <c r="J23" i="4"/>
  <c r="D15" i="4"/>
  <c r="H15" i="4" s="1"/>
  <c r="H23" i="4"/>
  <c r="H79" i="4"/>
  <c r="F14" i="4"/>
  <c r="J14" i="4" s="1"/>
  <c r="J22" i="4"/>
  <c r="D14" i="4"/>
  <c r="H22" i="4"/>
  <c r="K56" i="4"/>
  <c r="J27" i="4"/>
  <c r="H27" i="4"/>
  <c r="C21" i="4"/>
  <c r="C12" i="4" s="1"/>
  <c r="F12" i="4"/>
  <c r="G13" i="4"/>
  <c r="C14" i="4"/>
  <c r="E12" i="4"/>
  <c r="I12" i="4" s="1"/>
  <c r="C83" i="5"/>
  <c r="C15" i="5" s="1"/>
  <c r="C11" i="5"/>
  <c r="E205" i="4"/>
  <c r="C94" i="4"/>
  <c r="C25" i="4" s="1"/>
  <c r="C13" i="4" s="1"/>
  <c r="C163" i="4"/>
  <c r="H163" i="4" s="1"/>
  <c r="C198" i="4"/>
  <c r="H12" i="4" l="1"/>
  <c r="C10" i="4"/>
  <c r="H198" i="4"/>
  <c r="E19" i="4"/>
  <c r="J21" i="4"/>
  <c r="J16" i="4"/>
  <c r="J15" i="4"/>
  <c r="D10" i="4"/>
  <c r="H13" i="4"/>
  <c r="E198" i="4"/>
  <c r="I205" i="4"/>
  <c r="G10" i="4"/>
  <c r="F19" i="4"/>
  <c r="J19" i="4" s="1"/>
  <c r="H14" i="4"/>
  <c r="H94" i="4"/>
  <c r="F13" i="4"/>
  <c r="K21" i="4"/>
  <c r="I14" i="4"/>
  <c r="K14" i="4"/>
  <c r="I15" i="4"/>
  <c r="K15" i="4"/>
  <c r="I16" i="4"/>
  <c r="K16" i="4"/>
  <c r="K25" i="4"/>
  <c r="G19" i="4"/>
  <c r="K19" i="4" s="1"/>
  <c r="F10" i="4"/>
  <c r="J12" i="4"/>
  <c r="H25" i="4"/>
  <c r="D19" i="4"/>
  <c r="K12" i="4"/>
  <c r="J205" i="4"/>
  <c r="I25" i="4"/>
  <c r="H21" i="4"/>
  <c r="E13" i="4"/>
  <c r="C19" i="4"/>
  <c r="C10" i="5"/>
  <c r="H19" i="4" l="1"/>
  <c r="K10" i="4"/>
  <c r="I198" i="4"/>
  <c r="J198" i="4"/>
  <c r="H10" i="4"/>
  <c r="E10" i="4"/>
  <c r="I10" i="4" s="1"/>
  <c r="I13" i="4"/>
  <c r="J10" i="4"/>
  <c r="J13" i="4"/>
  <c r="K13" i="4"/>
  <c r="I19" i="4"/>
  <c r="G30" i="3" l="1"/>
  <c r="G27" i="3"/>
  <c r="G24" i="3"/>
  <c r="I24" i="3" s="1"/>
  <c r="G23" i="3"/>
  <c r="I23" i="3" s="1"/>
  <c r="G21" i="3"/>
  <c r="G20" i="3"/>
  <c r="G100" i="3"/>
  <c r="G98" i="3"/>
  <c r="G96" i="3"/>
  <c r="G91" i="3"/>
  <c r="G90" i="3" s="1"/>
  <c r="I17" i="3"/>
  <c r="I18" i="3"/>
  <c r="I20" i="3"/>
  <c r="I21" i="3"/>
  <c r="I26" i="3"/>
  <c r="I27" i="3"/>
  <c r="I28" i="3"/>
  <c r="I30" i="3"/>
  <c r="I32" i="3"/>
  <c r="I33" i="3"/>
  <c r="I34" i="3"/>
  <c r="I35" i="3"/>
  <c r="I36" i="3"/>
  <c r="I37" i="3"/>
  <c r="I38" i="3"/>
  <c r="I39" i="3"/>
  <c r="I40" i="3"/>
  <c r="I41" i="3"/>
  <c r="I42" i="3"/>
  <c r="I44" i="3"/>
  <c r="I45" i="3"/>
  <c r="I46" i="3"/>
  <c r="I47" i="3"/>
  <c r="I48" i="3"/>
  <c r="I49" i="3"/>
  <c r="I50" i="3"/>
  <c r="I51" i="3"/>
  <c r="I52" i="3"/>
  <c r="I54" i="3"/>
  <c r="I55" i="3"/>
  <c r="I56" i="3"/>
  <c r="I57" i="3"/>
  <c r="I59" i="3"/>
  <c r="I60" i="3"/>
  <c r="I62" i="3"/>
  <c r="I66" i="3"/>
  <c r="I67" i="3"/>
  <c r="I68" i="3"/>
  <c r="I69" i="3"/>
  <c r="I70" i="3"/>
  <c r="I71" i="3"/>
  <c r="I72" i="3"/>
  <c r="I73" i="3"/>
  <c r="I74" i="3"/>
  <c r="I75" i="3"/>
  <c r="I76" i="3"/>
  <c r="I78" i="3"/>
  <c r="I80" i="3"/>
  <c r="I82" i="3"/>
  <c r="I86" i="3"/>
  <c r="I92" i="3"/>
  <c r="I93" i="3"/>
  <c r="I94" i="3"/>
  <c r="I95" i="3"/>
  <c r="I97" i="3"/>
  <c r="I99" i="3"/>
  <c r="I101" i="3"/>
  <c r="I103" i="3"/>
  <c r="H17" i="3"/>
  <c r="H18" i="3"/>
  <c r="H20" i="3"/>
  <c r="H21" i="3"/>
  <c r="H23" i="3"/>
  <c r="H24" i="3"/>
  <c r="H26" i="3"/>
  <c r="H27" i="3"/>
  <c r="H28" i="3"/>
  <c r="H30" i="3"/>
  <c r="H32" i="3"/>
  <c r="H33" i="3"/>
  <c r="H34" i="3"/>
  <c r="H35" i="3"/>
  <c r="H36" i="3"/>
  <c r="H37" i="3"/>
  <c r="H38" i="3"/>
  <c r="H39" i="3"/>
  <c r="H40" i="3"/>
  <c r="H41" i="3"/>
  <c r="H42" i="3"/>
  <c r="H44" i="3"/>
  <c r="H45" i="3"/>
  <c r="H46" i="3"/>
  <c r="H47" i="3"/>
  <c r="H48" i="3"/>
  <c r="H49" i="3"/>
  <c r="H50" i="3"/>
  <c r="H51" i="3"/>
  <c r="H52" i="3"/>
  <c r="H54" i="3"/>
  <c r="H55" i="3"/>
  <c r="H56" i="3"/>
  <c r="H57" i="3"/>
  <c r="H59" i="3"/>
  <c r="H60" i="3"/>
  <c r="H62" i="3"/>
  <c r="H66" i="3"/>
  <c r="H67" i="3"/>
  <c r="H68" i="3"/>
  <c r="H69" i="3"/>
  <c r="H70" i="3"/>
  <c r="H71" i="3"/>
  <c r="H72" i="3"/>
  <c r="H73" i="3"/>
  <c r="H74" i="3"/>
  <c r="H75" i="3"/>
  <c r="H76" i="3"/>
  <c r="H78" i="3"/>
  <c r="H80" i="3"/>
  <c r="H82" i="3"/>
  <c r="H86" i="3"/>
  <c r="H92" i="3"/>
  <c r="H93" i="3"/>
  <c r="H94" i="3"/>
  <c r="H95" i="3"/>
  <c r="H97" i="3"/>
  <c r="H98" i="3"/>
  <c r="H99" i="3"/>
  <c r="H101" i="3"/>
  <c r="H103" i="3"/>
  <c r="G102" i="3"/>
  <c r="I102" i="3" s="1"/>
  <c r="F102" i="3"/>
  <c r="E102" i="3"/>
  <c r="D102" i="3"/>
  <c r="F100" i="3"/>
  <c r="I100" i="3" s="1"/>
  <c r="E100" i="3"/>
  <c r="D100" i="3"/>
  <c r="F98" i="3"/>
  <c r="I98" i="3" s="1"/>
  <c r="E98" i="3"/>
  <c r="D98" i="3"/>
  <c r="F96" i="3"/>
  <c r="I96" i="3" s="1"/>
  <c r="E96" i="3"/>
  <c r="D96" i="3"/>
  <c r="F91" i="3"/>
  <c r="I91" i="3" s="1"/>
  <c r="E91" i="3"/>
  <c r="E90" i="3" s="1"/>
  <c r="E88" i="3" s="1"/>
  <c r="D91" i="3"/>
  <c r="G85" i="3"/>
  <c r="I85" i="3" s="1"/>
  <c r="F85" i="3"/>
  <c r="E85" i="3"/>
  <c r="D85" i="3"/>
  <c r="G84" i="3"/>
  <c r="H84" i="3" s="1"/>
  <c r="F84" i="3"/>
  <c r="E84" i="3"/>
  <c r="D84" i="3"/>
  <c r="G81" i="3"/>
  <c r="I81" i="3" s="1"/>
  <c r="F81" i="3"/>
  <c r="E81" i="3"/>
  <c r="D81" i="3"/>
  <c r="G79" i="3"/>
  <c r="I79" i="3" s="1"/>
  <c r="F79" i="3"/>
  <c r="E79" i="3"/>
  <c r="D79" i="3"/>
  <c r="G77" i="3"/>
  <c r="I77" i="3" s="1"/>
  <c r="F77" i="3"/>
  <c r="E77" i="3"/>
  <c r="D77" i="3"/>
  <c r="G65" i="3"/>
  <c r="I65" i="3" s="1"/>
  <c r="F65" i="3"/>
  <c r="E65" i="3"/>
  <c r="D65" i="3"/>
  <c r="G64" i="3"/>
  <c r="H64" i="3" s="1"/>
  <c r="F64" i="3"/>
  <c r="E64" i="3"/>
  <c r="D64" i="3"/>
  <c r="G61" i="3"/>
  <c r="H61" i="3" s="1"/>
  <c r="F61" i="3"/>
  <c r="E61" i="3"/>
  <c r="D61" i="3"/>
  <c r="G58" i="3"/>
  <c r="I58" i="3" s="1"/>
  <c r="F58" i="3"/>
  <c r="E58" i="3"/>
  <c r="D58" i="3"/>
  <c r="G53" i="3"/>
  <c r="H53" i="3" s="1"/>
  <c r="F53" i="3"/>
  <c r="E53" i="3"/>
  <c r="D53" i="3"/>
  <c r="G43" i="3"/>
  <c r="F43" i="3"/>
  <c r="E43" i="3"/>
  <c r="D43" i="3"/>
  <c r="G31" i="3"/>
  <c r="F31" i="3"/>
  <c r="E31" i="3"/>
  <c r="D31" i="3"/>
  <c r="G29" i="3"/>
  <c r="F29" i="3"/>
  <c r="E29" i="3"/>
  <c r="D29" i="3"/>
  <c r="G25" i="3"/>
  <c r="I25" i="3" s="1"/>
  <c r="F25" i="3"/>
  <c r="E25" i="3"/>
  <c r="D25" i="3"/>
  <c r="G22" i="3"/>
  <c r="I22" i="3" s="1"/>
  <c r="F22" i="3"/>
  <c r="E22" i="3"/>
  <c r="D22" i="3"/>
  <c r="G19" i="3"/>
  <c r="I19" i="3" s="1"/>
  <c r="F19" i="3"/>
  <c r="E19" i="3"/>
  <c r="D19" i="3"/>
  <c r="G16" i="3"/>
  <c r="I16" i="3" s="1"/>
  <c r="F16" i="3"/>
  <c r="E16" i="3"/>
  <c r="D16" i="3"/>
  <c r="D15" i="3" s="1"/>
  <c r="G15" i="3"/>
  <c r="F15" i="3"/>
  <c r="C102" i="3"/>
  <c r="C100" i="3"/>
  <c r="C98" i="3"/>
  <c r="C96" i="3"/>
  <c r="C91" i="3"/>
  <c r="C85" i="3"/>
  <c r="C84" i="3" s="1"/>
  <c r="C81" i="3"/>
  <c r="C79" i="3"/>
  <c r="C77" i="3"/>
  <c r="C65" i="3"/>
  <c r="C61" i="3"/>
  <c r="C58" i="3"/>
  <c r="C53" i="3"/>
  <c r="C43" i="3"/>
  <c r="C31" i="3"/>
  <c r="C29" i="3"/>
  <c r="C25" i="3"/>
  <c r="C22" i="3"/>
  <c r="C19" i="3"/>
  <c r="C16" i="3"/>
  <c r="I15" i="3" l="1"/>
  <c r="I29" i="3"/>
  <c r="H31" i="3"/>
  <c r="H43" i="3"/>
  <c r="G88" i="3"/>
  <c r="H102" i="3"/>
  <c r="H100" i="3"/>
  <c r="H96" i="3"/>
  <c r="H81" i="3"/>
  <c r="H79" i="3"/>
  <c r="H77" i="3"/>
  <c r="H65" i="3"/>
  <c r="H58" i="3"/>
  <c r="H25" i="3"/>
  <c r="I64" i="3"/>
  <c r="I61" i="3"/>
  <c r="I53" i="3"/>
  <c r="I43" i="3"/>
  <c r="I31" i="3"/>
  <c r="D13" i="3"/>
  <c r="D11" i="3" s="1"/>
  <c r="F13" i="3"/>
  <c r="H85" i="3"/>
  <c r="D90" i="3"/>
  <c r="D88" i="3" s="1"/>
  <c r="F90" i="3"/>
  <c r="F88" i="3" s="1"/>
  <c r="H91" i="3"/>
  <c r="H16" i="3"/>
  <c r="I84" i="3"/>
  <c r="I13" i="3" s="1"/>
  <c r="H29" i="3"/>
  <c r="H22" i="3"/>
  <c r="H19" i="3"/>
  <c r="H15" i="3"/>
  <c r="H13" i="3" s="1"/>
  <c r="G13" i="3"/>
  <c r="G11" i="3" s="1"/>
  <c r="C15" i="3"/>
  <c r="C13" i="3" s="1"/>
  <c r="C64" i="3"/>
  <c r="C90" i="3"/>
  <c r="C88" i="3" s="1"/>
  <c r="E15" i="3"/>
  <c r="F11" i="3" l="1"/>
  <c r="I11" i="3" s="1"/>
  <c r="H90" i="3"/>
  <c r="H88" i="3"/>
  <c r="I88" i="3"/>
  <c r="E13" i="3"/>
  <c r="E11" i="3" s="1"/>
  <c r="I90" i="3"/>
  <c r="C11" i="3"/>
  <c r="H11" i="3" l="1"/>
</calcChain>
</file>

<file path=xl/sharedStrings.xml><?xml version="1.0" encoding="utf-8"?>
<sst xmlns="http://schemas.openxmlformats.org/spreadsheetml/2006/main" count="2230" uniqueCount="1076">
  <si>
    <t>Presupuesto Aprobado</t>
  </si>
  <si>
    <t>Variación Presupuestal</t>
  </si>
  <si>
    <t>1</t>
  </si>
  <si>
    <t>PRESUPUESTO DE INGRESOS</t>
  </si>
  <si>
    <t>11</t>
  </si>
  <si>
    <t>RECURSOS PROPIOS</t>
  </si>
  <si>
    <t>111</t>
  </si>
  <si>
    <t>INGRESOS CORRIENTES</t>
  </si>
  <si>
    <t>1112</t>
  </si>
  <si>
    <t>INGRESOS NO TRIBUTARIOS</t>
  </si>
  <si>
    <t>11121</t>
  </si>
  <si>
    <t>SUBSISTEMA DE DOCENCIA</t>
  </si>
  <si>
    <t>111212</t>
  </si>
  <si>
    <t>MATRICULAS</t>
  </si>
  <si>
    <t>1112121</t>
  </si>
  <si>
    <t>PREGRADO</t>
  </si>
  <si>
    <t>111212101</t>
  </si>
  <si>
    <t>Programas Propios</t>
  </si>
  <si>
    <t>111212102</t>
  </si>
  <si>
    <t>DISTANCIA</t>
  </si>
  <si>
    <t>1112122</t>
  </si>
  <si>
    <t>POSTGRADO</t>
  </si>
  <si>
    <t>111212201</t>
  </si>
  <si>
    <t>111212202</t>
  </si>
  <si>
    <t>Programas SUE</t>
  </si>
  <si>
    <t>1112123</t>
  </si>
  <si>
    <t>EDUCACIÓN CONTINUADA</t>
  </si>
  <si>
    <t>111212303</t>
  </si>
  <si>
    <t>DIPLOMADOS</t>
  </si>
  <si>
    <t>1112124</t>
  </si>
  <si>
    <t>OTROS SERVICIOS EDUCATIVOS Y COMPLEMENTARIOS</t>
  </si>
  <si>
    <t>111212401</t>
  </si>
  <si>
    <t>SERVICIOS EDUCATIVOS Y COMPLEMENTARIOS</t>
  </si>
  <si>
    <t>111213</t>
  </si>
  <si>
    <t>OTROS SERVICIOS EDUCATIVOS</t>
  </si>
  <si>
    <t>1112131</t>
  </si>
  <si>
    <t>111213101</t>
  </si>
  <si>
    <t>Servicios educativos y complementarios</t>
  </si>
  <si>
    <t>13</t>
  </si>
  <si>
    <t>INGRESOS PROPIOS</t>
  </si>
  <si>
    <t>131</t>
  </si>
  <si>
    <t>13101</t>
  </si>
  <si>
    <t>INSCRIPCIONES</t>
  </si>
  <si>
    <t>1310101</t>
  </si>
  <si>
    <t>Inscripciones Pregrado</t>
  </si>
  <si>
    <t>1310102</t>
  </si>
  <si>
    <t>Inscripciones Postgrado</t>
  </si>
  <si>
    <t>13102</t>
  </si>
  <si>
    <t>MATRICULAS PREGRADO</t>
  </si>
  <si>
    <t>1310201</t>
  </si>
  <si>
    <t>Programas presenciales</t>
  </si>
  <si>
    <t>1310202</t>
  </si>
  <si>
    <t>Programas a distancia</t>
  </si>
  <si>
    <t>13103</t>
  </si>
  <si>
    <t>MATRICULAS POSTGRADO</t>
  </si>
  <si>
    <t>1310301</t>
  </si>
  <si>
    <t>1310302</t>
  </si>
  <si>
    <t>13104</t>
  </si>
  <si>
    <t>1310401</t>
  </si>
  <si>
    <t>Centro de idiomas</t>
  </si>
  <si>
    <t>1310402</t>
  </si>
  <si>
    <t>Diplomados</t>
  </si>
  <si>
    <t>1310403</t>
  </si>
  <si>
    <t>Cursos, seminarios y otros</t>
  </si>
  <si>
    <t>13105</t>
  </si>
  <si>
    <t>1310501</t>
  </si>
  <si>
    <t>13107</t>
  </si>
  <si>
    <t>CONVENIOS Y CONTRATOS DE EXTENSIÓN</t>
  </si>
  <si>
    <t>1310723</t>
  </si>
  <si>
    <t>CONTRATO N°0021-2017 URRA S.A - UNICOR</t>
  </si>
  <si>
    <t>1310724</t>
  </si>
  <si>
    <t>CONTRATO N°0026-2017 URRA S.A - UNICOR</t>
  </si>
  <si>
    <t>1310725</t>
  </si>
  <si>
    <t>CONTRATO N°0022-2017 URRA S.A - UNICOR</t>
  </si>
  <si>
    <t>1310726</t>
  </si>
  <si>
    <t>CONVENIO N°17-16-075-027 CE ALEXANDER VON - UNICOR</t>
  </si>
  <si>
    <t>1310727</t>
  </si>
  <si>
    <t>CONVENIO CORPOMOJANA N°3 - UNICOR</t>
  </si>
  <si>
    <t>1310728</t>
  </si>
  <si>
    <t>CONTRATO N° 0037 DE 2017 URRA.SA. - UNICOR</t>
  </si>
  <si>
    <t>1310729</t>
  </si>
  <si>
    <t>CONTRATO DE PRESTACION DE SERVICIOS EXPLORADORA DE CORDOBA SAS Y UNICOR</t>
  </si>
  <si>
    <t>1310730</t>
  </si>
  <si>
    <t>CONTRATO N°167-2017 SINCHI - UNICOR</t>
  </si>
  <si>
    <t>1310731</t>
  </si>
  <si>
    <t>ORDEN DE COMPRA N°4540786996 CERROMATOSO - UNICOR</t>
  </si>
  <si>
    <t>1310733</t>
  </si>
  <si>
    <t>CONVENIO GGC N°405-2017 MINMINA-UNICOR</t>
  </si>
  <si>
    <t>1310734</t>
  </si>
  <si>
    <t>CONVENIO FP N° 44842-219-2017 FIDUPREVISORA-UNICOR</t>
  </si>
  <si>
    <t>13108</t>
  </si>
  <si>
    <t>SERVICIOS TÉCNOLOGICOS</t>
  </si>
  <si>
    <t>1310801</t>
  </si>
  <si>
    <t>I.I.B.T.</t>
  </si>
  <si>
    <t>1310802</t>
  </si>
  <si>
    <t>IRAGUA</t>
  </si>
  <si>
    <t>1310803</t>
  </si>
  <si>
    <t>CINPIC</t>
  </si>
  <si>
    <t>1310804</t>
  </si>
  <si>
    <t>Laboratorio de suelos</t>
  </si>
  <si>
    <t>1310805</t>
  </si>
  <si>
    <t>Laboratorio de aguas</t>
  </si>
  <si>
    <t>1310806</t>
  </si>
  <si>
    <t>Laboratorio de productos naturales</t>
  </si>
  <si>
    <t>1310807</t>
  </si>
  <si>
    <t>Laboratorio de propagación de plantas (Vivero)</t>
  </si>
  <si>
    <t>1310808</t>
  </si>
  <si>
    <t>Laboratorio de toxicología ambiental</t>
  </si>
  <si>
    <t>1310809</t>
  </si>
  <si>
    <t>Otros laboratorios</t>
  </si>
  <si>
    <t>13109</t>
  </si>
  <si>
    <t>PROYECTOS PRODUCTIVOS</t>
  </si>
  <si>
    <t>1310901</t>
  </si>
  <si>
    <t>Agrícolas</t>
  </si>
  <si>
    <t>1310902</t>
  </si>
  <si>
    <t>Pecuarios</t>
  </si>
  <si>
    <t>1310903</t>
  </si>
  <si>
    <t>Deportes</t>
  </si>
  <si>
    <t>1310904</t>
  </si>
  <si>
    <t>Tienda universitaria</t>
  </si>
  <si>
    <t>13110</t>
  </si>
  <si>
    <t>OTROS INGRESOS CORRIENTES</t>
  </si>
  <si>
    <t>1311001</t>
  </si>
  <si>
    <t>Arrendamiento de espacios físicos</t>
  </si>
  <si>
    <t>1311003</t>
  </si>
  <si>
    <t>ADMINISTRACION DE CONVENIOS</t>
  </si>
  <si>
    <t>13111</t>
  </si>
  <si>
    <t>INGRESOS TRIBUTARIOS</t>
  </si>
  <si>
    <t>1311101</t>
  </si>
  <si>
    <t>Estampilla prodesarrollo Unicor Ley 382 de 1997</t>
  </si>
  <si>
    <t>132</t>
  </si>
  <si>
    <t>RECURSOS DE CAPITAL</t>
  </si>
  <si>
    <t>13201</t>
  </si>
  <si>
    <t>RECURSOS DEL BALANCE</t>
  </si>
  <si>
    <t>1320101</t>
  </si>
  <si>
    <t>RECURSOS NACION - INVESTIGACION Y EXTENSION</t>
  </si>
  <si>
    <t>1320103</t>
  </si>
  <si>
    <t>RECURSOS NACION - PASIVO PENSIONAL</t>
  </si>
  <si>
    <t>1320104</t>
  </si>
  <si>
    <t>RECURSOS NACION - INVERSION</t>
  </si>
  <si>
    <t>1320105</t>
  </si>
  <si>
    <t>RECURSOS NACION - CREE-INVERSION VIGENCIA 2015</t>
  </si>
  <si>
    <t>1320107</t>
  </si>
  <si>
    <t>RECURSOS PROPIOS - CONSULTORIAS Y CONVENIOS</t>
  </si>
  <si>
    <t>1320108</t>
  </si>
  <si>
    <t>RECURSOS DE ESTAMPILLAS INVESTIGACION</t>
  </si>
  <si>
    <t>1320109</t>
  </si>
  <si>
    <t>RECURSOS DE ESTAMPILLAS - PASIVO PENSIONAL</t>
  </si>
  <si>
    <t>1320110</t>
  </si>
  <si>
    <t>RECURSOS DE ESTAMPILLAS - INVERSION</t>
  </si>
  <si>
    <t>1320112</t>
  </si>
  <si>
    <t>RECURSOS NACION - FUNCIONAMIENTO</t>
  </si>
  <si>
    <t>1320113</t>
  </si>
  <si>
    <t>RECURSOS NACION - ESTAMPILLA NACIONAL</t>
  </si>
  <si>
    <t>1320114</t>
  </si>
  <si>
    <t>13202</t>
  </si>
  <si>
    <t>RENDIMIENTOS FINANCIEROS</t>
  </si>
  <si>
    <t>1320201</t>
  </si>
  <si>
    <t>Rendimientos operaciones financieras</t>
  </si>
  <si>
    <t>13203</t>
  </si>
  <si>
    <t>DONACIONES Y APORTES</t>
  </si>
  <si>
    <t>1320301</t>
  </si>
  <si>
    <t>Fondo universitario de padrinazgo</t>
  </si>
  <si>
    <t>13204</t>
  </si>
  <si>
    <t>RECUPERACION DE I.V.A</t>
  </si>
  <si>
    <t>1320401</t>
  </si>
  <si>
    <t>Devolución del I.V.A.</t>
  </si>
  <si>
    <t>133</t>
  </si>
  <si>
    <t>FONDOS ESPECIALES</t>
  </si>
  <si>
    <t>13301</t>
  </si>
  <si>
    <t>UNIDAD ADMINISTRATIVA ESPECIAL DE SALUD</t>
  </si>
  <si>
    <t>1330101</t>
  </si>
  <si>
    <t>Aportes seguridad social en salud</t>
  </si>
  <si>
    <t>14</t>
  </si>
  <si>
    <t>APORTES DE LA NACIÓN</t>
  </si>
  <si>
    <t>141</t>
  </si>
  <si>
    <t>APORTES POR TRANSFERENCIAS</t>
  </si>
  <si>
    <t>14101</t>
  </si>
  <si>
    <t>RECURSOS LEY 30 DE 1992</t>
  </si>
  <si>
    <t>1410101</t>
  </si>
  <si>
    <t>Funcionamiento art. 86</t>
  </si>
  <si>
    <t>1410102</t>
  </si>
  <si>
    <t>Funcionamiento art. 87</t>
  </si>
  <si>
    <t>1410103</t>
  </si>
  <si>
    <t>Inversión</t>
  </si>
  <si>
    <t>1410104</t>
  </si>
  <si>
    <t>Concurrencia pasivo pensional</t>
  </si>
  <si>
    <t>14102</t>
  </si>
  <si>
    <t>DESCUENTO DE VOTACION (LEY 403/1997 Y RES 08685 DE 2015)</t>
  </si>
  <si>
    <t>1410202</t>
  </si>
  <si>
    <t>DESCUENTO POR VOTACION</t>
  </si>
  <si>
    <t>14103</t>
  </si>
  <si>
    <t>RECURSOS ESTAMPILLA UNIVERSIDAD NACIONAL Y OTRAS, LEY 1697 DE 2013</t>
  </si>
  <si>
    <t>1410301</t>
  </si>
  <si>
    <t>Aportes estampilla Universidad Nacional y otras</t>
  </si>
  <si>
    <t>14104</t>
  </si>
  <si>
    <t>RECURSOS CREE LEY 1607 DE 2012</t>
  </si>
  <si>
    <t>1410401</t>
  </si>
  <si>
    <t>Aportes recursos CREE</t>
  </si>
  <si>
    <t>14109</t>
  </si>
  <si>
    <t>AJUSTES DE APORTES DE LA NACION</t>
  </si>
  <si>
    <t>1410901</t>
  </si>
  <si>
    <t>AJUSTESIPC RES. 23574 DE 21 DIC 2016</t>
  </si>
  <si>
    <t>TOTALES</t>
  </si>
  <si>
    <t>NULO NULO</t>
  </si>
  <si>
    <t>DIRECTORA GENERAL</t>
  </si>
  <si>
    <t>Contador</t>
  </si>
  <si>
    <t>SEVEN - Presupuesto de Gobierno - Digital Ware Ltda.</t>
  </si>
  <si>
    <t>Formato de fecha:</t>
  </si>
  <si>
    <t>dd/mm/yyyy</t>
  </si>
  <si>
    <t xml:space="preserve">Rubro </t>
  </si>
  <si>
    <t>Nombre Rubro</t>
  </si>
  <si>
    <t>Apro. Inicial</t>
  </si>
  <si>
    <t>Apro Definitiva</t>
  </si>
  <si>
    <t>C.D.P Septiembre</t>
  </si>
  <si>
    <t>C.D.P Acumu</t>
  </si>
  <si>
    <t>C.D.P Saldos</t>
  </si>
  <si>
    <t xml:space="preserve">Saldo Disp Apro </t>
  </si>
  <si>
    <t xml:space="preserve">Comp  Septiembre </t>
  </si>
  <si>
    <t>Acu.Comprom</t>
  </si>
  <si>
    <t>obli Septiembre</t>
  </si>
  <si>
    <t>Acum Obligaciones</t>
  </si>
  <si>
    <t>Pag Septiembre</t>
  </si>
  <si>
    <t>Acumulado Pagos</t>
  </si>
  <si>
    <t>Sal Compro- Pagos</t>
  </si>
  <si>
    <t>2</t>
  </si>
  <si>
    <t>FUNCIONAMIENTO</t>
  </si>
  <si>
    <t>2-10</t>
  </si>
  <si>
    <t>2-90</t>
  </si>
  <si>
    <t>210</t>
  </si>
  <si>
    <t>FUNCIONAMIENTO - NACIÓN</t>
  </si>
  <si>
    <t>210-10</t>
  </si>
  <si>
    <t>2105</t>
  </si>
  <si>
    <t>GASTOS DE PERSONAL - NACIÓN</t>
  </si>
  <si>
    <t>2105-10</t>
  </si>
  <si>
    <t>21051</t>
  </si>
  <si>
    <t>Servicios personales asociados a la nómina - Planta (Nación)</t>
  </si>
  <si>
    <t>21051-10</t>
  </si>
  <si>
    <t>2105101</t>
  </si>
  <si>
    <t>Sueldo de personal asociado a nómina</t>
  </si>
  <si>
    <t>2105102</t>
  </si>
  <si>
    <t>Bonificación por servicios prestados</t>
  </si>
  <si>
    <t>2105103</t>
  </si>
  <si>
    <t>Horas extras y recargos</t>
  </si>
  <si>
    <t>2105104</t>
  </si>
  <si>
    <t>Prima de navidad</t>
  </si>
  <si>
    <t>2105105</t>
  </si>
  <si>
    <t>Prima de servicios</t>
  </si>
  <si>
    <t>2105106</t>
  </si>
  <si>
    <t>Prima de vacaciones</t>
  </si>
  <si>
    <t>2105107</t>
  </si>
  <si>
    <t>Prima técnica docentes</t>
  </si>
  <si>
    <t>2105108</t>
  </si>
  <si>
    <t>Prima técnica administrativos</t>
  </si>
  <si>
    <t>2105109</t>
  </si>
  <si>
    <t>Subsidio de alimentación</t>
  </si>
  <si>
    <t>2105110</t>
  </si>
  <si>
    <t>Subsidio familiar</t>
  </si>
  <si>
    <t>2105111</t>
  </si>
  <si>
    <t>Auxilio de transporte</t>
  </si>
  <si>
    <t>2105114</t>
  </si>
  <si>
    <t>Bonificación para docentes administrativos</t>
  </si>
  <si>
    <t>2105116</t>
  </si>
  <si>
    <t>Comisión de estudios</t>
  </si>
  <si>
    <t>21052</t>
  </si>
  <si>
    <t>Contribuciones inherentes a la nómina - Planta (Nación)</t>
  </si>
  <si>
    <t>21052-10</t>
  </si>
  <si>
    <t>2105201</t>
  </si>
  <si>
    <t>Aportes patronales en salud</t>
  </si>
  <si>
    <t>2105202</t>
  </si>
  <si>
    <t>Aportes patronales en pensión</t>
  </si>
  <si>
    <t>2105203</t>
  </si>
  <si>
    <t>Aportes parafiscales</t>
  </si>
  <si>
    <t>2105204</t>
  </si>
  <si>
    <t>Administradora de riesgos laborales</t>
  </si>
  <si>
    <t>2105205</t>
  </si>
  <si>
    <t>Cesantías corrientes</t>
  </si>
  <si>
    <t>21054</t>
  </si>
  <si>
    <t>Servicios personales indirectos - Nación</t>
  </si>
  <si>
    <t>21054-10</t>
  </si>
  <si>
    <t>2105401</t>
  </si>
  <si>
    <t>Personal de apoyo con vinculación temporal</t>
  </si>
  <si>
    <t>2105402</t>
  </si>
  <si>
    <t>Docentes Ocasionales</t>
  </si>
  <si>
    <t>2105403</t>
  </si>
  <si>
    <t>Docentes Catedráticos</t>
  </si>
  <si>
    <t>2105406</t>
  </si>
  <si>
    <t>Aprendices y becarios</t>
  </si>
  <si>
    <t>2105407</t>
  </si>
  <si>
    <t>Monitores y pasantes</t>
  </si>
  <si>
    <t>2105408</t>
  </si>
  <si>
    <t>Jornales</t>
  </si>
  <si>
    <t>2105409</t>
  </si>
  <si>
    <t>Honorarios profesionales</t>
  </si>
  <si>
    <t>2106</t>
  </si>
  <si>
    <t>GASTOS GENERALES - NACIÓN</t>
  </si>
  <si>
    <t>2106-10</t>
  </si>
  <si>
    <t>21061</t>
  </si>
  <si>
    <t>Adquisición de bienes</t>
  </si>
  <si>
    <t>2106101</t>
  </si>
  <si>
    <t>Materiales y suministros</t>
  </si>
  <si>
    <t>21062</t>
  </si>
  <si>
    <t>Adquisición de servicios - Nación</t>
  </si>
  <si>
    <t>21062-10</t>
  </si>
  <si>
    <t>2106201</t>
  </si>
  <si>
    <t>Mantenimiento de vehículos, maquinaria y equipos</t>
  </si>
  <si>
    <t>2106203</t>
  </si>
  <si>
    <t>Servicio de vigilancia privada</t>
  </si>
  <si>
    <t>2106204</t>
  </si>
  <si>
    <t>Servicio de aseo y mantenimiento</t>
  </si>
  <si>
    <t>2106205</t>
  </si>
  <si>
    <t>Servicios públicos</t>
  </si>
  <si>
    <t>2106208</t>
  </si>
  <si>
    <t>Pasajes aereos y terrestres</t>
  </si>
  <si>
    <t>2106209</t>
  </si>
  <si>
    <t>Viáticos, desplazamientos y hospedaje</t>
  </si>
  <si>
    <t>2106212</t>
  </si>
  <si>
    <t>Seguros y pólizas</t>
  </si>
  <si>
    <t>21063</t>
  </si>
  <si>
    <t>Bienestar Institucional - Nación</t>
  </si>
  <si>
    <t>21063-10</t>
  </si>
  <si>
    <t>2106301</t>
  </si>
  <si>
    <t>Programas de bienestar</t>
  </si>
  <si>
    <t>21064</t>
  </si>
  <si>
    <t>Otros gastos generales - Nación</t>
  </si>
  <si>
    <t>2106402</t>
  </si>
  <si>
    <t>Prácticas académicas</t>
  </si>
  <si>
    <t>2106407</t>
  </si>
  <si>
    <t>Sentencias y conciliaciones</t>
  </si>
  <si>
    <t>215</t>
  </si>
  <si>
    <t>FUNCIONAMINETO - RECURSOS DEL BALANCE</t>
  </si>
  <si>
    <t>2155</t>
  </si>
  <si>
    <t>GASTOS DE PERSONAL</t>
  </si>
  <si>
    <t>21554</t>
  </si>
  <si>
    <t>SERVICIOS PERSONALES INDIRECTOS</t>
  </si>
  <si>
    <t>2155403</t>
  </si>
  <si>
    <t>DOCENTES CATEDRATICOS-REC NACION-REC DEL BALANCE</t>
  </si>
  <si>
    <t>2155406</t>
  </si>
  <si>
    <t>APRENDICES Y BECARIOS-REC NACION-REC DEL BALANCE</t>
  </si>
  <si>
    <t>2155409</t>
  </si>
  <si>
    <t>HONORARIOS PROFESIONALES-REC. NACION - REC DEL BALANCE</t>
  </si>
  <si>
    <t>2156</t>
  </si>
  <si>
    <t>GASTOS GENERALES - RECURSOS DEL BALANCE</t>
  </si>
  <si>
    <t>21562</t>
  </si>
  <si>
    <t>ADQUISICION DE SERVICIOS-RECURSOS DEL BALANCE</t>
  </si>
  <si>
    <t>2156210</t>
  </si>
  <si>
    <t>FINANCIACION DEL DEFICIT FINANCIERO</t>
  </si>
  <si>
    <t>2156214</t>
  </si>
  <si>
    <t>MANTENIMIENTO DE INFRAESTRUCTURA FISICA- REC. ESTAMPILLA REC. DEL BALANCE</t>
  </si>
  <si>
    <t>21563</t>
  </si>
  <si>
    <t>BIENESTAR UNIVERSITARIO - RECURSOS DEL BALANCE</t>
  </si>
  <si>
    <t>2156304</t>
  </si>
  <si>
    <t>Programas de Bienestar-  Rec de estampillas - Recursos de Balance</t>
  </si>
  <si>
    <t>250</t>
  </si>
  <si>
    <t>FUNCIONAMIENTO ESTAMPILLAS</t>
  </si>
  <si>
    <t>250-10</t>
  </si>
  <si>
    <t>2506</t>
  </si>
  <si>
    <t>GASTOS GENERALES - ESTAMPILLA DEPARTAMENTAL</t>
  </si>
  <si>
    <t>2506-10</t>
  </si>
  <si>
    <t>25062</t>
  </si>
  <si>
    <t>Adquisición de servicios - Estampilla departamental</t>
  </si>
  <si>
    <t>25062-10</t>
  </si>
  <si>
    <t>2506214</t>
  </si>
  <si>
    <t>Mantenimiento de infraestructura física</t>
  </si>
  <si>
    <t>260</t>
  </si>
  <si>
    <t>BIENESTAR ESTUDIANTIL - ESTAMPILLA LEY 1697 DE 2013</t>
  </si>
  <si>
    <t>2606</t>
  </si>
  <si>
    <t>GASTOS GENERALES - ESTAMPILLA UNAL Y OTRAS, LEY 1697 DE 2013</t>
  </si>
  <si>
    <t>26063</t>
  </si>
  <si>
    <t>Bienestar Institucional - Estampilla UNAL y otras, Ley 1697 de 2013</t>
  </si>
  <si>
    <t>2606301</t>
  </si>
  <si>
    <t>290</t>
  </si>
  <si>
    <t>FUNCIONAMIENTO - PROPIOS</t>
  </si>
  <si>
    <t>290-90</t>
  </si>
  <si>
    <t>2905</t>
  </si>
  <si>
    <t>GASTOS DE PERSONAL - PROPIOS</t>
  </si>
  <si>
    <t>2905-90</t>
  </si>
  <si>
    <t>29053</t>
  </si>
  <si>
    <t>Beneficios convencionales</t>
  </si>
  <si>
    <t>29053-90</t>
  </si>
  <si>
    <t>2905301</t>
  </si>
  <si>
    <t>Auxilio funerario</t>
  </si>
  <si>
    <t>2905302</t>
  </si>
  <si>
    <t>Bonificación por antigüedad y desempeño</t>
  </si>
  <si>
    <t>2905303</t>
  </si>
  <si>
    <t>Auxilio educativo</t>
  </si>
  <si>
    <t>2905304</t>
  </si>
  <si>
    <t>Auxilio de maternidad</t>
  </si>
  <si>
    <t>2905305</t>
  </si>
  <si>
    <t>Bonificación por recreación</t>
  </si>
  <si>
    <t>2905306</t>
  </si>
  <si>
    <t>Bonificación por productividad</t>
  </si>
  <si>
    <t>2905307</t>
  </si>
  <si>
    <t>Aguinaldos navideños</t>
  </si>
  <si>
    <t>2905308</t>
  </si>
  <si>
    <t>Dotación de uniformes</t>
  </si>
  <si>
    <t>2905309</t>
  </si>
  <si>
    <t>Cualificación personal administrativo</t>
  </si>
  <si>
    <t>2905310</t>
  </si>
  <si>
    <t>Fondo de vivienda (Públicos y Oficiales)</t>
  </si>
  <si>
    <t>2905311</t>
  </si>
  <si>
    <t>Bonificación por antigüedad</t>
  </si>
  <si>
    <t>2905312</t>
  </si>
  <si>
    <t>Prima de carestía</t>
  </si>
  <si>
    <t>2905313</t>
  </si>
  <si>
    <t>Beneficios del personal docente</t>
  </si>
  <si>
    <t>2905314</t>
  </si>
  <si>
    <t>Otros beneficios convencionales</t>
  </si>
  <si>
    <t>29054</t>
  </si>
  <si>
    <t>Servicios personales indirectos - Propios</t>
  </si>
  <si>
    <t>29054-90</t>
  </si>
  <si>
    <t>2905405</t>
  </si>
  <si>
    <t>Docentes División de Postgrados</t>
  </si>
  <si>
    <t>2905407</t>
  </si>
  <si>
    <t>2905409</t>
  </si>
  <si>
    <t>2906</t>
  </si>
  <si>
    <t>GASTOS GENERALES - PROPIOS</t>
  </si>
  <si>
    <t>2906-90</t>
  </si>
  <si>
    <t>29061</t>
  </si>
  <si>
    <t>29061-90</t>
  </si>
  <si>
    <t>2906101</t>
  </si>
  <si>
    <t>29062</t>
  </si>
  <si>
    <t>Adquisición de servicios - Propios</t>
  </si>
  <si>
    <t>29062-90</t>
  </si>
  <si>
    <t>2906201</t>
  </si>
  <si>
    <t>2906202</t>
  </si>
  <si>
    <t>Combustible y serviteca</t>
  </si>
  <si>
    <t>2906203</t>
  </si>
  <si>
    <t>2906204</t>
  </si>
  <si>
    <t>2906206</t>
  </si>
  <si>
    <t>Comunicaciones - Internet, redes y licenciamiento</t>
  </si>
  <si>
    <t>2906207</t>
  </si>
  <si>
    <t>Arrendamientos</t>
  </si>
  <si>
    <t>2906208</t>
  </si>
  <si>
    <t>2906209</t>
  </si>
  <si>
    <t>2906210</t>
  </si>
  <si>
    <t>Impresos y publicaciones</t>
  </si>
  <si>
    <t>2906211</t>
  </si>
  <si>
    <t>Comunicaciones y transporte de archivo</t>
  </si>
  <si>
    <t>2906212</t>
  </si>
  <si>
    <t>29063</t>
  </si>
  <si>
    <t>Bienestar Institucional - Propios</t>
  </si>
  <si>
    <t>29063-90</t>
  </si>
  <si>
    <t>2906301</t>
  </si>
  <si>
    <t>2906302</t>
  </si>
  <si>
    <t>Plan padrino</t>
  </si>
  <si>
    <t>2906305</t>
  </si>
  <si>
    <t>BIENESTAR LABORAL</t>
  </si>
  <si>
    <t>29064</t>
  </si>
  <si>
    <t>Otros gastos generales - Propios</t>
  </si>
  <si>
    <t>29064-90</t>
  </si>
  <si>
    <t>2906401</t>
  </si>
  <si>
    <t>Impuestos y multas</t>
  </si>
  <si>
    <t>2906402</t>
  </si>
  <si>
    <t>2906404</t>
  </si>
  <si>
    <t>Afiliaciones, suscripciones y aportes</t>
  </si>
  <si>
    <t>2906408</t>
  </si>
  <si>
    <t>Funcionamiento del consejo superior</t>
  </si>
  <si>
    <t>2906409</t>
  </si>
  <si>
    <t>Otros gastos generales no clasificados</t>
  </si>
  <si>
    <t>2906410</t>
  </si>
  <si>
    <t>Internacionalización Institucional</t>
  </si>
  <si>
    <t>2906411</t>
  </si>
  <si>
    <t>FINANCIACIÓN DEL DÉFICIT FINANCIERO</t>
  </si>
  <si>
    <t>29065</t>
  </si>
  <si>
    <t>Mantenimiento y Mejoramiento del SIGEC</t>
  </si>
  <si>
    <t>29065-90</t>
  </si>
  <si>
    <t>2906501</t>
  </si>
  <si>
    <t>ACREDITACION INSTITUCIONAL</t>
  </si>
  <si>
    <t>2906502</t>
  </si>
  <si>
    <t>GESTION DE CALIDAD</t>
  </si>
  <si>
    <t>2906503</t>
  </si>
  <si>
    <t>SALUD Y SEGURIDAD EN EL TRABAJO</t>
  </si>
  <si>
    <t>3</t>
  </si>
  <si>
    <t>TRANSFERENCIAS</t>
  </si>
  <si>
    <t>3-10</t>
  </si>
  <si>
    <t>310</t>
  </si>
  <si>
    <t>TRANSFERENCIAS-NACION</t>
  </si>
  <si>
    <t>310-10</t>
  </si>
  <si>
    <t>3101</t>
  </si>
  <si>
    <t>PASIVO PENSIONAL</t>
  </si>
  <si>
    <t>3101-10</t>
  </si>
  <si>
    <t>310101</t>
  </si>
  <si>
    <t>Pensionados docentes y no docentes</t>
  </si>
  <si>
    <t>310101-10</t>
  </si>
  <si>
    <t>3102</t>
  </si>
  <si>
    <t>TRANSFERENCIAS SECTOR PUBLICO</t>
  </si>
  <si>
    <t>3102-10</t>
  </si>
  <si>
    <t>310201</t>
  </si>
  <si>
    <t>Contraloría Tranferencia Sector Público</t>
  </si>
  <si>
    <t>310201-10</t>
  </si>
  <si>
    <t>315</t>
  </si>
  <si>
    <t>PASIVO PENSIONAL - RECURSOS DEL BALANCE</t>
  </si>
  <si>
    <t>3151</t>
  </si>
  <si>
    <t>315102</t>
  </si>
  <si>
    <t>Recursos para pensiones año base-Rec. Nación- de Balance</t>
  </si>
  <si>
    <t>315104</t>
  </si>
  <si>
    <t>Pensionados Docentes y no Docentes- Rec Estampillas-Rec. Balance</t>
  </si>
  <si>
    <t>350</t>
  </si>
  <si>
    <t>TRANSFERENCIAS - ESTAMPILLA</t>
  </si>
  <si>
    <t>350-10</t>
  </si>
  <si>
    <t>3501</t>
  </si>
  <si>
    <t>3501-10</t>
  </si>
  <si>
    <t>350101</t>
  </si>
  <si>
    <t>PENSIONADOS DOCENTES Y NO DOCENTES</t>
  </si>
  <si>
    <t>350101-10</t>
  </si>
  <si>
    <t>4</t>
  </si>
  <si>
    <t>INVERSIÓN</t>
  </si>
  <si>
    <t>4-10</t>
  </si>
  <si>
    <t>410</t>
  </si>
  <si>
    <t>INVERSIÓN RECURSOS-NACIÓN</t>
  </si>
  <si>
    <t>410-10</t>
  </si>
  <si>
    <t>4103</t>
  </si>
  <si>
    <t>Plan de inversión</t>
  </si>
  <si>
    <t>4103-10</t>
  </si>
  <si>
    <t>41031</t>
  </si>
  <si>
    <t>Recursos para inversión</t>
  </si>
  <si>
    <t>41031-10</t>
  </si>
  <si>
    <t>4103101</t>
  </si>
  <si>
    <t>Inversión Institucional</t>
  </si>
  <si>
    <t>4104</t>
  </si>
  <si>
    <t>Fondo de Investigación - Nación</t>
  </si>
  <si>
    <t>4104-10</t>
  </si>
  <si>
    <t>41041</t>
  </si>
  <si>
    <t>Recursos actividades de investigación</t>
  </si>
  <si>
    <t>41041-10</t>
  </si>
  <si>
    <t>4104101</t>
  </si>
  <si>
    <t>Asistencia a eventos científicos</t>
  </si>
  <si>
    <t>4104102</t>
  </si>
  <si>
    <t>Realización de eventos científicos</t>
  </si>
  <si>
    <t>4104103</t>
  </si>
  <si>
    <t>Edición y publicación científica</t>
  </si>
  <si>
    <t>4104104</t>
  </si>
  <si>
    <t>Jóvenes investigadores y semilleros de investigación</t>
  </si>
  <si>
    <t>4104105</t>
  </si>
  <si>
    <t>Bases de datos y plataformas de investigación</t>
  </si>
  <si>
    <t>4104106</t>
  </si>
  <si>
    <t>Movilidad estudiantil nacional e internacional</t>
  </si>
  <si>
    <t>4104108</t>
  </si>
  <si>
    <t>Intercambio científico</t>
  </si>
  <si>
    <t>4104109</t>
  </si>
  <si>
    <t>GESTION DE INVESTIGACION</t>
  </si>
  <si>
    <t>4104110</t>
  </si>
  <si>
    <t>PASIVOS EXIGIBLES-VIGENCIAS EXPIRADAS 2015-EDICION Y PUBLICACION CIENTIFICA</t>
  </si>
  <si>
    <t>4105</t>
  </si>
  <si>
    <t>Fondo de Extensión</t>
  </si>
  <si>
    <t>4105-10</t>
  </si>
  <si>
    <t>41052</t>
  </si>
  <si>
    <t>Extensión de facultades</t>
  </si>
  <si>
    <t>41052-10</t>
  </si>
  <si>
    <t>4105202</t>
  </si>
  <si>
    <t>Apoyo a gestión de extensión</t>
  </si>
  <si>
    <t>415</t>
  </si>
  <si>
    <t>INVERSIÓN - RECURSOS DEL BALANCE</t>
  </si>
  <si>
    <t>4153</t>
  </si>
  <si>
    <t>PLAN DE INVERSION - RECURSOS DEL BALANCE</t>
  </si>
  <si>
    <t>41531</t>
  </si>
  <si>
    <t>RECURSOS PARA INVERSION - RECURSOS DEL BALANCE</t>
  </si>
  <si>
    <t>4153104</t>
  </si>
  <si>
    <t>Inversión Institucional-Rec. Nacion-Recursos de Balance</t>
  </si>
  <si>
    <t>4153105</t>
  </si>
  <si>
    <t>MANTENIMIENTO Y/O AMPLIACIÓN DE LA INFRAESTRUCTURA FISICA Y/O TECNOLOGICA-REC ESTAMPILLAS-RECURSOS DE BALANCE</t>
  </si>
  <si>
    <t>4153106</t>
  </si>
  <si>
    <t>EXTENSIÓN DE LOS PROGRAMAS A LOS MUNICIPIOS - REC ESTAMPILLAS-RECURSOS DE BALANCE</t>
  </si>
  <si>
    <t>4153107</t>
  </si>
  <si>
    <t>Proyectos de inversión- recursos CREE Ley 1607 de 2012-Recursos de Balance</t>
  </si>
  <si>
    <t>4154</t>
  </si>
  <si>
    <t>FONDO DE INVESTIGACIÓN - NACIÓN-RECURSOS DE BALANCE</t>
  </si>
  <si>
    <t>41542</t>
  </si>
  <si>
    <t>PROYECTOS Y CONVENIOS DE INVESTIGACION - REC. DEL BALANCE</t>
  </si>
  <si>
    <t>4154201</t>
  </si>
  <si>
    <t>Proyectos de Investigación</t>
  </si>
  <si>
    <t>4154202</t>
  </si>
  <si>
    <t>FCB-03-11</t>
  </si>
  <si>
    <t>4154204</t>
  </si>
  <si>
    <t>FI-03-13</t>
  </si>
  <si>
    <t>4154205</t>
  </si>
  <si>
    <t>FI-11-13</t>
  </si>
  <si>
    <t>4154206</t>
  </si>
  <si>
    <t>FI-12-13</t>
  </si>
  <si>
    <t>4154207</t>
  </si>
  <si>
    <t>FI-13-13</t>
  </si>
  <si>
    <t>4154208</t>
  </si>
  <si>
    <t>FCB-03-14</t>
  </si>
  <si>
    <t>4154209</t>
  </si>
  <si>
    <t>FI-03-15</t>
  </si>
  <si>
    <t>4154210</t>
  </si>
  <si>
    <t>FCB--03-15</t>
  </si>
  <si>
    <t>4154211</t>
  </si>
  <si>
    <t>FMV-01-15</t>
  </si>
  <si>
    <t>4154214</t>
  </si>
  <si>
    <t>FI-01-11</t>
  </si>
  <si>
    <t>4154215</t>
  </si>
  <si>
    <t>FI-02-11</t>
  </si>
  <si>
    <t>4154217</t>
  </si>
  <si>
    <t>FCA-01-11</t>
  </si>
  <si>
    <t>4154221</t>
  </si>
  <si>
    <t>FE-04-11</t>
  </si>
  <si>
    <t>4154222</t>
  </si>
  <si>
    <t>FCB-08-11</t>
  </si>
  <si>
    <t>4154226</t>
  </si>
  <si>
    <t>FI-01-13</t>
  </si>
  <si>
    <t>4154227</t>
  </si>
  <si>
    <t>4154228</t>
  </si>
  <si>
    <t>FI-06-13</t>
  </si>
  <si>
    <t>4154229</t>
  </si>
  <si>
    <t>4154230</t>
  </si>
  <si>
    <t>4154231</t>
  </si>
  <si>
    <t>FI-18-13</t>
  </si>
  <si>
    <t>4154232</t>
  </si>
  <si>
    <t>FI-19-13</t>
  </si>
  <si>
    <t>4154233</t>
  </si>
  <si>
    <t>FI-20-13</t>
  </si>
  <si>
    <t>4154235</t>
  </si>
  <si>
    <t>FMV-01-14</t>
  </si>
  <si>
    <t>4154236</t>
  </si>
  <si>
    <t>FCB-01-14</t>
  </si>
  <si>
    <t>4154237</t>
  </si>
  <si>
    <t>FCS-01-14</t>
  </si>
  <si>
    <t>4154238</t>
  </si>
  <si>
    <t>FE-01-14</t>
  </si>
  <si>
    <t>4154239</t>
  </si>
  <si>
    <t>FMV-02-14</t>
  </si>
  <si>
    <t>4154240</t>
  </si>
  <si>
    <t>4154241</t>
  </si>
  <si>
    <t>FI-01-14</t>
  </si>
  <si>
    <t>4154242</t>
  </si>
  <si>
    <t>FI-02-14</t>
  </si>
  <si>
    <t>4154243</t>
  </si>
  <si>
    <t>FCB-05-14</t>
  </si>
  <si>
    <t>4154244</t>
  </si>
  <si>
    <t>FI-03-14</t>
  </si>
  <si>
    <t>4154245</t>
  </si>
  <si>
    <t>FCS-02-14</t>
  </si>
  <si>
    <t>4154246</t>
  </si>
  <si>
    <t>FCB-06-14</t>
  </si>
  <si>
    <t>4154247</t>
  </si>
  <si>
    <t>FMV-03-14</t>
  </si>
  <si>
    <t>4154248</t>
  </si>
  <si>
    <t>FCB-07-14</t>
  </si>
  <si>
    <t>4154249</t>
  </si>
  <si>
    <t>4154250</t>
  </si>
  <si>
    <t>FI-11-15</t>
  </si>
  <si>
    <t>4154251</t>
  </si>
  <si>
    <t>FI-12-05</t>
  </si>
  <si>
    <t>4154252</t>
  </si>
  <si>
    <t>FI-15-15</t>
  </si>
  <si>
    <t>4154253</t>
  </si>
  <si>
    <t>FCB-03-15</t>
  </si>
  <si>
    <t>4154254</t>
  </si>
  <si>
    <t>FE-14-15</t>
  </si>
  <si>
    <t>4154255</t>
  </si>
  <si>
    <t>4154256</t>
  </si>
  <si>
    <t>FMV-04-15</t>
  </si>
  <si>
    <t>4154257</t>
  </si>
  <si>
    <t>FMV-05-15</t>
  </si>
  <si>
    <t>4154258</t>
  </si>
  <si>
    <t>FMV-07-15</t>
  </si>
  <si>
    <t>4154259</t>
  </si>
  <si>
    <t>FCE-01-15</t>
  </si>
  <si>
    <t>4154260</t>
  </si>
  <si>
    <t>FCE-02-15</t>
  </si>
  <si>
    <t>4154261</t>
  </si>
  <si>
    <t>FCS-01-15</t>
  </si>
  <si>
    <t>4154262</t>
  </si>
  <si>
    <t>FCS-03-15</t>
  </si>
  <si>
    <t>4154263</t>
  </si>
  <si>
    <t>FCS-11-15</t>
  </si>
  <si>
    <t>4154264</t>
  </si>
  <si>
    <t>EFMVZ-003-2014</t>
  </si>
  <si>
    <t>4154265</t>
  </si>
  <si>
    <t>EFING-003-2014</t>
  </si>
  <si>
    <t>4154266</t>
  </si>
  <si>
    <t>EFCS-005-2014</t>
  </si>
  <si>
    <t>4154267</t>
  </si>
  <si>
    <t>EFCS-006-2014</t>
  </si>
  <si>
    <t>4154268</t>
  </si>
  <si>
    <t>EFCS-007-2014</t>
  </si>
  <si>
    <t>4154269</t>
  </si>
  <si>
    <t>EFCB-001-2014</t>
  </si>
  <si>
    <t>4154270</t>
  </si>
  <si>
    <t>EFCA-001-2014</t>
  </si>
  <si>
    <t>4154271</t>
  </si>
  <si>
    <t>EFECH-001-2014</t>
  </si>
  <si>
    <t>4154272</t>
  </si>
  <si>
    <t>FE-01-11</t>
  </si>
  <si>
    <t>4154273</t>
  </si>
  <si>
    <t>4154274</t>
  </si>
  <si>
    <t>4154275</t>
  </si>
  <si>
    <t>4154276</t>
  </si>
  <si>
    <t>4154277</t>
  </si>
  <si>
    <t>4154278</t>
  </si>
  <si>
    <t>FINANCIACION DE PROYECTOS DE EXTENSION</t>
  </si>
  <si>
    <t>41543</t>
  </si>
  <si>
    <t>PROYECTOS DE INVESTIGACIÓN - ESTAMPILLAS -RECURSOS DE BALANCE</t>
  </si>
  <si>
    <t>4154301</t>
  </si>
  <si>
    <t>4154302</t>
  </si>
  <si>
    <t>4154303</t>
  </si>
  <si>
    <t>4154304</t>
  </si>
  <si>
    <t>FMV-05-11</t>
  </si>
  <si>
    <t>4154306</t>
  </si>
  <si>
    <t>FCA-02-11</t>
  </si>
  <si>
    <t>4155</t>
  </si>
  <si>
    <t>Fondo de Extensión-Rec. Del Balance</t>
  </si>
  <si>
    <t>41552</t>
  </si>
  <si>
    <t>CONSULTORIA Y CONVENIOS - RECURSOS PROPIOS - VIGENCIAS ANTERIORES</t>
  </si>
  <si>
    <t>4155201</t>
  </si>
  <si>
    <t>Convenio MEN-UNICOR N. 1121 de 2013 Acuerdo 004-14</t>
  </si>
  <si>
    <t>4155202</t>
  </si>
  <si>
    <t>Convenio URRA -UNICOR N. 083-2014</t>
  </si>
  <si>
    <t>4155203</t>
  </si>
  <si>
    <t>Convenio MEN-UNICOR N. 1186 de 2013</t>
  </si>
  <si>
    <t>4155204</t>
  </si>
  <si>
    <t>Contrato Computadores para Educar-UNICOR N.1014-2014</t>
  </si>
  <si>
    <t>4155205</t>
  </si>
  <si>
    <t>Convenio FIDUBOGOTA-UNICOR N.0222-2014</t>
  </si>
  <si>
    <t>4155206</t>
  </si>
  <si>
    <t>Convenio Alcaldía de cotorra-UNICOR 2014</t>
  </si>
  <si>
    <t>4155207</t>
  </si>
  <si>
    <t>CONVENIO FIDUBOGOTA S.A - UNICOR N.0707-2013</t>
  </si>
  <si>
    <t>4155208</t>
  </si>
  <si>
    <t>CONVENIO MEN - UNICOR N 1185 - 2013 CERES PTO ESCONDIDO</t>
  </si>
  <si>
    <t>4155210</t>
  </si>
  <si>
    <t>CONTRATO FUNDACION SAN ISIDRO- UNICOR N 000366-10-13</t>
  </si>
  <si>
    <t>4155211</t>
  </si>
  <si>
    <t>CONVENIO URRA-UNICORDOBA N 082-2014</t>
  </si>
  <si>
    <t>4155213</t>
  </si>
  <si>
    <t>CONVENIO MEN - UNICOR N 1185-2013 CERES SAN BERNARDO DE VIENTO</t>
  </si>
  <si>
    <t>4155214</t>
  </si>
  <si>
    <t>CONTRATO INTERADMINISTRATIVO N 4503152948 CERRO MATOSO Y LA UNICOR</t>
  </si>
  <si>
    <t>4155215</t>
  </si>
  <si>
    <t>CONTRATO COLCIENCIAS N 1014-2014</t>
  </si>
  <si>
    <t>4155216</t>
  </si>
  <si>
    <t>CONVENIO N 377-2011 UNICOR - COLCIENCIAS</t>
  </si>
  <si>
    <t>4155217</t>
  </si>
  <si>
    <t>CONTRATO INTERADMINISTRATIVO N 000498-2015 FONTIC - UNICOR</t>
  </si>
  <si>
    <t>4155218</t>
  </si>
  <si>
    <t>CONTRATO INTERADMINISTRATIVO N 017-2014 DPTO. SUCRE , OTROS Y UNICOR</t>
  </si>
  <si>
    <t>4155219</t>
  </si>
  <si>
    <t>CONVENIO N° 378-2015 DPTO DE CORDOBA Y LA UNICORDOBA</t>
  </si>
  <si>
    <t>4155220</t>
  </si>
  <si>
    <t>FIDUPREVISORA FP44842-2015-UNICOR</t>
  </si>
  <si>
    <t>4155221</t>
  </si>
  <si>
    <t>CONVENIO N°024-2015 MUNICIPIO DE MONTERIA-UNICOR</t>
  </si>
  <si>
    <t>4155222</t>
  </si>
  <si>
    <t>CONVENIO COOPERATIVO N°FP44842-426-2015</t>
  </si>
  <si>
    <t>4155223</t>
  </si>
  <si>
    <t>CONVENIO INT-001-2015 MUNICIPIO DE COTORRA Y UNICOR</t>
  </si>
  <si>
    <t>4155224</t>
  </si>
  <si>
    <t>CONTRATO FIDUBOGOTA - UNICOR 0156-2013</t>
  </si>
  <si>
    <t>4155226</t>
  </si>
  <si>
    <t>CONTRATO FIDUBOGOTA N°0211-2013</t>
  </si>
  <si>
    <t>4155227</t>
  </si>
  <si>
    <t>CONTRATO FP N°44842-021-2016 FIDUPREVISORA Y UNICOR</t>
  </si>
  <si>
    <t>4155228</t>
  </si>
  <si>
    <t>CONTRATO DE FINANCIACION N°907-2015 CELEBRADO ENTRE COLCIENCIAS Y UNICOR</t>
  </si>
  <si>
    <t>4155229</t>
  </si>
  <si>
    <t>CARTA DE ACUERDO FAO</t>
  </si>
  <si>
    <t>4155230</t>
  </si>
  <si>
    <t>CONTRATO INTERADMINISTRATIVO N°012-2016 CVS - UNICOR</t>
  </si>
  <si>
    <t>4155231</t>
  </si>
  <si>
    <t>CONTRATO FIDUPREVISORA-UNICOR N°FP44842-095-2016</t>
  </si>
  <si>
    <t>4155232</t>
  </si>
  <si>
    <t>CONVENIO N°012-2016 MUNICIPIO DE MONTERIA-UNICOR</t>
  </si>
  <si>
    <t>4155233</t>
  </si>
  <si>
    <t>CONTRATO MUNMOMIL - UNICOR N°002-2016</t>
  </si>
  <si>
    <t>4155234</t>
  </si>
  <si>
    <t>CONVENIO MME-UPME Y UNICOR N°218-2016</t>
  </si>
  <si>
    <t>4155235</t>
  </si>
  <si>
    <t>CONVENIO ALOE TECHNOLOGY - UNICOR I-036-2016</t>
  </si>
  <si>
    <t>4155236</t>
  </si>
  <si>
    <t>CONVENIO INTERINSTITUCIONAL N°1 MUNICIPIO DE SAHAGUN-UNICOR</t>
  </si>
  <si>
    <t>4155237</t>
  </si>
  <si>
    <t>CONVENIO N°407-2016 MINSALUD-INSTITUTO DE SALUD Y UNICOR</t>
  </si>
  <si>
    <t>4155238</t>
  </si>
  <si>
    <t>ORDEN DE COMPRA N°4540354999 CERROMATOSO - UNICOR</t>
  </si>
  <si>
    <t>4155239</t>
  </si>
  <si>
    <t>CONVENIO N°167-2016 FONDO DE ADAPTACION Y UNICOR</t>
  </si>
  <si>
    <t>4155240</t>
  </si>
  <si>
    <t>CONVENIO N°046-2016UNIGUAJIRA-UNICOR</t>
  </si>
  <si>
    <t>4155241</t>
  </si>
  <si>
    <t>ADICION ORDEN DE COMPRA N°4503152948 CERROMATOSO - UNICOR</t>
  </si>
  <si>
    <t>4155242</t>
  </si>
  <si>
    <t>CONVENIO CORPOMOJANA - UNICOR N°02-2016</t>
  </si>
  <si>
    <t>41553</t>
  </si>
  <si>
    <t>PROYECTOS DE INVESTIGACION - RECURSOS CREE - RECURSOS DEL BALANCE</t>
  </si>
  <si>
    <t>4155302</t>
  </si>
  <si>
    <t>FCA-01-16</t>
  </si>
  <si>
    <t>4155303</t>
  </si>
  <si>
    <t>FCB-12-16</t>
  </si>
  <si>
    <t>4155304</t>
  </si>
  <si>
    <t>FCB-01-16</t>
  </si>
  <si>
    <t>4155305</t>
  </si>
  <si>
    <t>FCB-03-16</t>
  </si>
  <si>
    <t>4155306</t>
  </si>
  <si>
    <t>FCB-11-16</t>
  </si>
  <si>
    <t>4155307</t>
  </si>
  <si>
    <t>FCB-10-16</t>
  </si>
  <si>
    <t>4155308</t>
  </si>
  <si>
    <t>FCB-06-16</t>
  </si>
  <si>
    <t>4155309</t>
  </si>
  <si>
    <t>FCB-09-16</t>
  </si>
  <si>
    <t>4155310</t>
  </si>
  <si>
    <t>FCB-04-16</t>
  </si>
  <si>
    <t>4155311</t>
  </si>
  <si>
    <t>FCB-02-16</t>
  </si>
  <si>
    <t>4155312</t>
  </si>
  <si>
    <t>FCB-05-16</t>
  </si>
  <si>
    <t>4155313</t>
  </si>
  <si>
    <t>FCS-02-16</t>
  </si>
  <si>
    <t>4155314</t>
  </si>
  <si>
    <t>FCS-01-16</t>
  </si>
  <si>
    <t>4155315</t>
  </si>
  <si>
    <t>FI-02-16</t>
  </si>
  <si>
    <t>4155316</t>
  </si>
  <si>
    <t>FMV-01-16</t>
  </si>
  <si>
    <t>4155317</t>
  </si>
  <si>
    <t>FCA-03-16</t>
  </si>
  <si>
    <t>4155318</t>
  </si>
  <si>
    <t>FCB-07-16</t>
  </si>
  <si>
    <t>4155319</t>
  </si>
  <si>
    <t>FMV-05-16</t>
  </si>
  <si>
    <t>4155320</t>
  </si>
  <si>
    <t>FMV-06-16</t>
  </si>
  <si>
    <t>4155321</t>
  </si>
  <si>
    <t>FMV-07-16</t>
  </si>
  <si>
    <t>4155322</t>
  </si>
  <si>
    <t>FMV-08-16</t>
  </si>
  <si>
    <t>4155323</t>
  </si>
  <si>
    <t>FCB-13-16</t>
  </si>
  <si>
    <t>4155324</t>
  </si>
  <si>
    <t>FE-11-16</t>
  </si>
  <si>
    <t>4155325</t>
  </si>
  <si>
    <t>FCB-14-16</t>
  </si>
  <si>
    <t>4155326</t>
  </si>
  <si>
    <t>FMV-02-16</t>
  </si>
  <si>
    <t>4155327</t>
  </si>
  <si>
    <t>FI-18-16</t>
  </si>
  <si>
    <t>4155328</t>
  </si>
  <si>
    <t>FCB-17-16</t>
  </si>
  <si>
    <t>4155329</t>
  </si>
  <si>
    <t>FCB-19-16</t>
  </si>
  <si>
    <t>4155330</t>
  </si>
  <si>
    <t>FCS-05-16</t>
  </si>
  <si>
    <t>4155331</t>
  </si>
  <si>
    <t>FCS-04-16</t>
  </si>
  <si>
    <t>4155332</t>
  </si>
  <si>
    <t>FCS-06-16</t>
  </si>
  <si>
    <t>4155333</t>
  </si>
  <si>
    <t>FCS-07-16</t>
  </si>
  <si>
    <t>4155334</t>
  </si>
  <si>
    <t>FE-17-16</t>
  </si>
  <si>
    <t>4155335</t>
  </si>
  <si>
    <t>FE-13-16</t>
  </si>
  <si>
    <t>4155336</t>
  </si>
  <si>
    <t>FE-15-16</t>
  </si>
  <si>
    <t>4155337</t>
  </si>
  <si>
    <t>FE-16-16</t>
  </si>
  <si>
    <t>4155338</t>
  </si>
  <si>
    <t>FE-12-16</t>
  </si>
  <si>
    <t>4155339</t>
  </si>
  <si>
    <t>FE-14-16</t>
  </si>
  <si>
    <t>4155340</t>
  </si>
  <si>
    <t>FACEJA-02-16</t>
  </si>
  <si>
    <t>4155341</t>
  </si>
  <si>
    <t>FACEJA-03-16</t>
  </si>
  <si>
    <t>4155342</t>
  </si>
  <si>
    <t>FACEJA-04-16</t>
  </si>
  <si>
    <t>4155343</t>
  </si>
  <si>
    <t>FACEJA-05-16</t>
  </si>
  <si>
    <t>4155344</t>
  </si>
  <si>
    <t>FACEJA-01-16</t>
  </si>
  <si>
    <t>4155345</t>
  </si>
  <si>
    <t>FCA-04-16</t>
  </si>
  <si>
    <t>4155346</t>
  </si>
  <si>
    <t>FCA-05-16</t>
  </si>
  <si>
    <t>4155347</t>
  </si>
  <si>
    <t>4155348</t>
  </si>
  <si>
    <t>FCS-03-16</t>
  </si>
  <si>
    <t>4155349</t>
  </si>
  <si>
    <t>FE-06-16</t>
  </si>
  <si>
    <t>4155350</t>
  </si>
  <si>
    <t>FE-18-16</t>
  </si>
  <si>
    <t>4155351</t>
  </si>
  <si>
    <t>FE-07-16</t>
  </si>
  <si>
    <t>4155352</t>
  </si>
  <si>
    <t>FE-19-16</t>
  </si>
  <si>
    <t>4155353</t>
  </si>
  <si>
    <t>FE-20-16</t>
  </si>
  <si>
    <t>4155354</t>
  </si>
  <si>
    <t>FE-08-16</t>
  </si>
  <si>
    <t>4155355</t>
  </si>
  <si>
    <t>FI-06-16</t>
  </si>
  <si>
    <t>4155356</t>
  </si>
  <si>
    <t xml:space="preserve"> FI-03-16</t>
  </si>
  <si>
    <t>4155357</t>
  </si>
  <si>
    <t>FI-04-16</t>
  </si>
  <si>
    <t>4155358</t>
  </si>
  <si>
    <t>FI-05-16</t>
  </si>
  <si>
    <t>4155359</t>
  </si>
  <si>
    <t>FI-01-16</t>
  </si>
  <si>
    <t>4155360</t>
  </si>
  <si>
    <t>FMV-03-16</t>
  </si>
  <si>
    <t>4155361</t>
  </si>
  <si>
    <t>FMV-04-16</t>
  </si>
  <si>
    <t>450</t>
  </si>
  <si>
    <t>INVERSIÓN - ESTAMPILLA DEPARTAMENTAL</t>
  </si>
  <si>
    <t>450-10</t>
  </si>
  <si>
    <t>4503</t>
  </si>
  <si>
    <t>4503-10</t>
  </si>
  <si>
    <t>45031</t>
  </si>
  <si>
    <t>45031-10</t>
  </si>
  <si>
    <t>4503102</t>
  </si>
  <si>
    <t>Mantenimiento y/o ampliación de la infraestructura física y/o tecnológica</t>
  </si>
  <si>
    <t>4503103</t>
  </si>
  <si>
    <t>Extensión de programas a los municipios</t>
  </si>
  <si>
    <t>470</t>
  </si>
  <si>
    <t>INVERSION RECURSOS CREE</t>
  </si>
  <si>
    <t>470-10</t>
  </si>
  <si>
    <t>4704</t>
  </si>
  <si>
    <t>Fondo de Investigación - Recursos CREE</t>
  </si>
  <si>
    <t>4704-10</t>
  </si>
  <si>
    <t>47042</t>
  </si>
  <si>
    <t>Proyectos y convenios de investigación</t>
  </si>
  <si>
    <t>47042-10</t>
  </si>
  <si>
    <t>4704201</t>
  </si>
  <si>
    <t>Recursos para proyectos y convenios de investigación</t>
  </si>
  <si>
    <t>490</t>
  </si>
  <si>
    <t>INVERSIÓN RECURSOS-PROPIOS</t>
  </si>
  <si>
    <t>4905</t>
  </si>
  <si>
    <t>FONDO DE EXTENSION</t>
  </si>
  <si>
    <t>49051</t>
  </si>
  <si>
    <t>CONSULTORIAS Y CONVENIOS - RECURSOS PROPIOS</t>
  </si>
  <si>
    <t>4905123</t>
  </si>
  <si>
    <t>4905124</t>
  </si>
  <si>
    <t>4905125</t>
  </si>
  <si>
    <t>4905126</t>
  </si>
  <si>
    <t>4905127</t>
  </si>
  <si>
    <t>4905128</t>
  </si>
  <si>
    <t>CONTRATO N° 0037-2017 URRA S.A -UNICOR</t>
  </si>
  <si>
    <t>4905130</t>
  </si>
  <si>
    <t>4905131</t>
  </si>
  <si>
    <t>4905132</t>
  </si>
  <si>
    <t>4905133</t>
  </si>
  <si>
    <t>4905134</t>
  </si>
  <si>
    <t>5</t>
  </si>
  <si>
    <t>PRODUCCIÓN Y COMERCIALIZACIÓN DE BIENES Y SERVICIOS</t>
  </si>
  <si>
    <t>5-90</t>
  </si>
  <si>
    <t>515</t>
  </si>
  <si>
    <t>PRODUCCION Y COMERCIALIZACION DE BIENES Y SERVICIOS - REC. DEL BALANCE</t>
  </si>
  <si>
    <t>5152</t>
  </si>
  <si>
    <t>FORMACION AVANZADA - REC. DEL BALANCE</t>
  </si>
  <si>
    <t>51521</t>
  </si>
  <si>
    <t>POSTGRADOS - REC DEL BALANCE</t>
  </si>
  <si>
    <t>5152102</t>
  </si>
  <si>
    <t>PROGRAMA SUE</t>
  </si>
  <si>
    <t>5153</t>
  </si>
  <si>
    <t>SERVICIOS DE EXTENSION</t>
  </si>
  <si>
    <t>51531</t>
  </si>
  <si>
    <t>SERVICIOS TECNOLOGICOS</t>
  </si>
  <si>
    <t>5153102</t>
  </si>
  <si>
    <t>590</t>
  </si>
  <si>
    <t>PRODUCCIÓN Y COMERCIALIZACIÓN DE BIENES Y SERVICIOS-PROPIOS</t>
  </si>
  <si>
    <t>590-90</t>
  </si>
  <si>
    <t>5901</t>
  </si>
  <si>
    <t>5901-90</t>
  </si>
  <si>
    <t>59011</t>
  </si>
  <si>
    <t>59011-90</t>
  </si>
  <si>
    <t>5901101</t>
  </si>
  <si>
    <t>Servicios de Salud</t>
  </si>
  <si>
    <t>5902</t>
  </si>
  <si>
    <t>FORMACION AVANZADA</t>
  </si>
  <si>
    <t>5902-90</t>
  </si>
  <si>
    <t>59021</t>
  </si>
  <si>
    <t>POSTGRADOS</t>
  </si>
  <si>
    <t>59021-90</t>
  </si>
  <si>
    <t>5902101</t>
  </si>
  <si>
    <t>5902102</t>
  </si>
  <si>
    <t>59022</t>
  </si>
  <si>
    <t>59022-90</t>
  </si>
  <si>
    <t>5902201</t>
  </si>
  <si>
    <t>Centro de Idiomas</t>
  </si>
  <si>
    <t>5902204</t>
  </si>
  <si>
    <t>5902205</t>
  </si>
  <si>
    <t>CURSOS, SEMINARIOS Y OTROS</t>
  </si>
  <si>
    <t>5903</t>
  </si>
  <si>
    <t>SERVICOS DE EXTENSIÓN</t>
  </si>
  <si>
    <t>5903-90</t>
  </si>
  <si>
    <t>59031</t>
  </si>
  <si>
    <t>SERVICOS TECNOLÓGICOS</t>
  </si>
  <si>
    <t>59031-90</t>
  </si>
  <si>
    <t>5903101</t>
  </si>
  <si>
    <t>5903102</t>
  </si>
  <si>
    <t>5903103</t>
  </si>
  <si>
    <t>5903104</t>
  </si>
  <si>
    <t>5903105</t>
  </si>
  <si>
    <t>5903106</t>
  </si>
  <si>
    <t>5903107</t>
  </si>
  <si>
    <t>5903108</t>
  </si>
  <si>
    <t>5903109</t>
  </si>
  <si>
    <t>59032</t>
  </si>
  <si>
    <t>OTROS PROYECTOS PRODUCTIVOS - PROPIOS</t>
  </si>
  <si>
    <t>59032-90</t>
  </si>
  <si>
    <t>5903201</t>
  </si>
  <si>
    <t>5903202</t>
  </si>
  <si>
    <t>5903203</t>
  </si>
  <si>
    <t>Deportivos</t>
  </si>
  <si>
    <t>5903204</t>
  </si>
  <si>
    <t>NACION</t>
  </si>
  <si>
    <t>PROPIOS</t>
  </si>
  <si>
    <t>*** FIN REPORTE ***</t>
  </si>
  <si>
    <t>Página:        1</t>
  </si>
  <si>
    <t>Programa:          SPgEjegr</t>
  </si>
  <si>
    <t xml:space="preserve">Usuario               sballestas </t>
  </si>
  <si>
    <t>Fecha:        17/10/2017</t>
  </si>
  <si>
    <t>Hora:            08:22:50a.m.</t>
  </si>
  <si>
    <t>UNIVERSIDAD DE CÓRDOBA</t>
  </si>
  <si>
    <t>OFICINA DE ASUNTOS FINANCIEROS</t>
  </si>
  <si>
    <t>SECCIÓN DE PRESUPUESTO</t>
  </si>
  <si>
    <t xml:space="preserve"> INFORME DE EJECUCIÓN PRESUPUESTAL DE INGRESOS ACUMULADO</t>
  </si>
  <si>
    <t>NIT 891080031-3</t>
  </si>
  <si>
    <t>CODIGO PPTALES</t>
  </si>
  <si>
    <t>CONCEPTOS PRESUPUESTALES</t>
  </si>
  <si>
    <t>PRESUPUESTO APROPIADO</t>
  </si>
  <si>
    <t>MODIFICACIONES</t>
  </si>
  <si>
    <t>PRESUPUESTO DEFINITIVO</t>
  </si>
  <si>
    <t>RECAUDO ACUMULADO</t>
  </si>
  <si>
    <t>RESULTADO DEL EJERCICIO $</t>
  </si>
  <si>
    <t>RESULTADO DEL EJERCICIO %</t>
  </si>
  <si>
    <t>Adiciones</t>
  </si>
  <si>
    <t>Reducciones</t>
  </si>
  <si>
    <t>7=(6-5)</t>
  </si>
  <si>
    <t>8=(6/5)*100</t>
  </si>
  <si>
    <t>01 DE  ENERO AL 30 DE SEPTIEMBRE DE 2017</t>
  </si>
  <si>
    <t>SILVIA BALLESTAS GARCIA</t>
  </si>
  <si>
    <t xml:space="preserve"> Jefe de Presupuesto ( E )</t>
  </si>
  <si>
    <t xml:space="preserve">Esta información se publica atendiendo a la Ley 1712 de 2014, "Por medio de la cual se Crea la ley de Transparencia y del derecho de acceso </t>
  </si>
  <si>
    <t>a la Información Publica Nacional y se dictan otras disposiciones".</t>
  </si>
  <si>
    <t>TOTAL A + B +C+D+E+F</t>
  </si>
  <si>
    <t>A</t>
  </si>
  <si>
    <t>TOTAL NACION  (10)</t>
  </si>
  <si>
    <t>B</t>
  </si>
  <si>
    <t>TOTAL PROPIOS  (90)</t>
  </si>
  <si>
    <t>C</t>
  </si>
  <si>
    <t>TOTAL RECURSOS DEL BALANCE (15)</t>
  </si>
  <si>
    <t>D</t>
  </si>
  <si>
    <t>TOTAL RECURSOS DE ESTAMPILLA DPTAL (50)</t>
  </si>
  <si>
    <t>E</t>
  </si>
  <si>
    <t>TOTAL RECURSOS DE ESTAMPILLA NACIONAL(60)</t>
  </si>
  <si>
    <t>F</t>
  </si>
  <si>
    <t>TOTAL RECURSOS CREE (70)</t>
  </si>
  <si>
    <t>MAGEORGI GALVAN ZUMAQUE</t>
  </si>
  <si>
    <t>UNIVERSIDAD DE CORDOBA</t>
  </si>
  <si>
    <t>SECCION DE PRESUPUESTO</t>
  </si>
  <si>
    <t xml:space="preserve">   INFORME DE EJECUCION PRESUPUESTAL DE GASTOS ACUMULADOS</t>
  </si>
  <si>
    <t xml:space="preserve">               NIT 891080031-3</t>
  </si>
  <si>
    <t>NUMERAL</t>
  </si>
  <si>
    <t>RUBROS</t>
  </si>
  <si>
    <t xml:space="preserve">APROPIACION DEFINITIVA </t>
  </si>
  <si>
    <t xml:space="preserve">  CDP ACUMULADOS</t>
  </si>
  <si>
    <t>COMPROMISOS  ACUMULADOS</t>
  </si>
  <si>
    <t>OBLIGACIONES  ACUMULADOS</t>
  </si>
  <si>
    <t xml:space="preserve"> PAGOS  ACUMULADOS</t>
  </si>
  <si>
    <t xml:space="preserve">  EJECUCION PORCENTUAL %</t>
  </si>
  <si>
    <t>CDP/  APROPI</t>
  </si>
  <si>
    <t>COMP/CDP</t>
  </si>
  <si>
    <t>OBLIG/COM</t>
  </si>
  <si>
    <t>PAGOS/OBLIG</t>
  </si>
  <si>
    <t>4/3</t>
  </si>
  <si>
    <t>5/4</t>
  </si>
  <si>
    <t>6/5</t>
  </si>
  <si>
    <t>7/6</t>
  </si>
  <si>
    <t xml:space="preserve">Jefe de presupuesto (E) </t>
  </si>
  <si>
    <t xml:space="preserve"> Esta información se publica atendiendo a la ley 1712 de 2014, "Por medio de la cual se Crea la Ley de Transparencia y del derecho de acceso</t>
  </si>
  <si>
    <t>a la Informacion Pública Nacional y se dictan otras disposiciones".</t>
  </si>
  <si>
    <t xml:space="preserve">                               DEL 01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</si>
</sst>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0"/>
    <numFmt numFmtId="165" formatCode="_(* #,##0_);_(* \(#,##0\);_(* &quot;-&quot;??_);_(@_)"/>
    <numFmt numFmtId="166" formatCode="0.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 val="double"/>
      <sz val="8"/>
      <name val="Arial"/>
      <family val="2"/>
    </font>
    <font>
      <u val="double"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b/>
      <u val="double"/>
      <sz val="8"/>
      <name val="Calibri"/>
      <family val="2"/>
      <scheme val="minor"/>
    </font>
    <font>
      <b/>
      <u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4" fillId="0" borderId="1" xfId="2" applyFont="1" applyFill="1" applyBorder="1"/>
    <xf numFmtId="43" fontId="5" fillId="0" borderId="3" xfId="1" applyNumberFormat="1" applyFont="1" applyFill="1" applyBorder="1"/>
    <xf numFmtId="0" fontId="4" fillId="0" borderId="4" xfId="2" applyFont="1" applyFill="1" applyBorder="1"/>
    <xf numFmtId="43" fontId="5" fillId="0" borderId="5" xfId="1" applyNumberFormat="1" applyFont="1" applyFill="1" applyBorder="1"/>
    <xf numFmtId="0" fontId="0" fillId="0" borderId="0" xfId="0" applyFont="1"/>
    <xf numFmtId="0" fontId="0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7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0" fontId="7" fillId="0" borderId="0" xfId="0" applyFont="1"/>
    <xf numFmtId="3" fontId="8" fillId="0" borderId="0" xfId="0" applyNumberFormat="1" applyFont="1" applyAlignment="1">
      <alignment vertical="top"/>
    </xf>
    <xf numFmtId="3" fontId="7" fillId="3" borderId="0" xfId="0" applyNumberFormat="1" applyFont="1" applyFill="1" applyAlignment="1">
      <alignment vertical="top"/>
    </xf>
    <xf numFmtId="3" fontId="0" fillId="3" borderId="0" xfId="0" applyNumberFormat="1" applyFill="1" applyAlignment="1">
      <alignment vertical="top"/>
    </xf>
    <xf numFmtId="3" fontId="3" fillId="0" borderId="0" xfId="0" applyNumberFormat="1" applyFont="1" applyAlignment="1">
      <alignment vertical="top"/>
    </xf>
    <xf numFmtId="0" fontId="9" fillId="0" borderId="4" xfId="3" applyFont="1" applyFill="1" applyBorder="1" applyAlignment="1">
      <alignment horizontal="center" vertical="top" wrapText="1"/>
    </xf>
    <xf numFmtId="0" fontId="9" fillId="0" borderId="0" xfId="3" applyFont="1" applyFill="1" applyBorder="1" applyAlignment="1">
      <alignment horizontal="left" vertical="top"/>
    </xf>
    <xf numFmtId="0" fontId="10" fillId="0" borderId="4" xfId="3" applyFont="1" applyFill="1" applyBorder="1" applyAlignment="1">
      <alignment horizontal="center" vertical="top" wrapText="1"/>
    </xf>
    <xf numFmtId="0" fontId="10" fillId="0" borderId="0" xfId="3" applyFont="1" applyFill="1" applyBorder="1" applyAlignment="1">
      <alignment horizontal="left" vertical="top"/>
    </xf>
    <xf numFmtId="0" fontId="9" fillId="0" borderId="4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horizontal="left" vertical="top" wrapText="1"/>
    </xf>
    <xf numFmtId="0" fontId="0" fillId="3" borderId="0" xfId="0" applyFill="1" applyAlignment="1">
      <alignment vertical="top"/>
    </xf>
    <xf numFmtId="0" fontId="0" fillId="3" borderId="0" xfId="0" applyFill="1"/>
    <xf numFmtId="0" fontId="7" fillId="3" borderId="0" xfId="0" applyFont="1" applyFill="1" applyAlignment="1">
      <alignment vertical="top"/>
    </xf>
    <xf numFmtId="4" fontId="7" fillId="3" borderId="0" xfId="0" applyNumberFormat="1" applyFont="1" applyFill="1" applyAlignment="1">
      <alignment vertical="top"/>
    </xf>
    <xf numFmtId="0" fontId="7" fillId="3" borderId="0" xfId="0" applyFont="1" applyFill="1"/>
    <xf numFmtId="3" fontId="7" fillId="4" borderId="0" xfId="0" applyNumberFormat="1" applyFont="1" applyFill="1" applyAlignment="1">
      <alignment vertical="top"/>
    </xf>
    <xf numFmtId="3" fontId="0" fillId="3" borderId="0" xfId="0" applyNumberFormat="1" applyFont="1" applyFill="1" applyAlignment="1">
      <alignment vertical="top"/>
    </xf>
    <xf numFmtId="4" fontId="0" fillId="0" borderId="0" xfId="0" applyNumberFormat="1" applyFont="1" applyAlignment="1">
      <alignment vertical="top"/>
    </xf>
    <xf numFmtId="3" fontId="0" fillId="4" borderId="0" xfId="0" applyNumberFormat="1" applyFill="1" applyAlignment="1">
      <alignment vertical="top"/>
    </xf>
    <xf numFmtId="3" fontId="11" fillId="4" borderId="0" xfId="0" applyNumberFormat="1" applyFont="1" applyFill="1" applyAlignment="1">
      <alignment vertical="top"/>
    </xf>
    <xf numFmtId="3" fontId="11" fillId="3" borderId="0" xfId="0" applyNumberFormat="1" applyFont="1" applyFill="1" applyAlignment="1">
      <alignment vertical="top"/>
    </xf>
    <xf numFmtId="0" fontId="4" fillId="0" borderId="11" xfId="2" applyFont="1" applyFill="1" applyBorder="1" applyAlignment="1"/>
    <xf numFmtId="0" fontId="4" fillId="0" borderId="12" xfId="2" applyFont="1" applyFill="1" applyBorder="1" applyAlignment="1"/>
    <xf numFmtId="0" fontId="0" fillId="0" borderId="0" xfId="0" applyFill="1"/>
    <xf numFmtId="0" fontId="0" fillId="3" borderId="0" xfId="0" applyFill="1" applyAlignment="1">
      <alignment horizontal="center" vertical="top"/>
    </xf>
    <xf numFmtId="3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4" fontId="0" fillId="3" borderId="0" xfId="0" applyNumberFormat="1" applyFill="1" applyAlignment="1">
      <alignment vertical="top"/>
    </xf>
    <xf numFmtId="4" fontId="0" fillId="0" borderId="0" xfId="0" applyNumberFormat="1" applyFill="1" applyAlignment="1">
      <alignment vertical="top"/>
    </xf>
    <xf numFmtId="0" fontId="15" fillId="0" borderId="0" xfId="0" applyFont="1"/>
    <xf numFmtId="3" fontId="15" fillId="0" borderId="0" xfId="0" applyNumberFormat="1" applyFont="1"/>
    <xf numFmtId="0" fontId="15" fillId="0" borderId="0" xfId="0" applyFont="1" applyAlignment="1">
      <alignment vertical="top"/>
    </xf>
    <xf numFmtId="0" fontId="5" fillId="0" borderId="4" xfId="0" applyFont="1" applyFill="1" applyBorder="1"/>
    <xf numFmtId="0" fontId="5" fillId="0" borderId="0" xfId="0" applyFont="1" applyFill="1" applyBorder="1"/>
    <xf numFmtId="0" fontId="5" fillId="0" borderId="5" xfId="0" applyFont="1" applyFill="1" applyBorder="1"/>
    <xf numFmtId="0" fontId="13" fillId="0" borderId="1" xfId="0" applyFont="1" applyFill="1" applyBorder="1" applyAlignment="1">
      <alignment vertical="top"/>
    </xf>
    <xf numFmtId="0" fontId="16" fillId="0" borderId="4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3" fontId="16" fillId="0" borderId="0" xfId="0" applyNumberFormat="1" applyFont="1" applyFill="1" applyBorder="1" applyAlignment="1">
      <alignment vertical="top"/>
    </xf>
    <xf numFmtId="3" fontId="16" fillId="0" borderId="0" xfId="0" applyNumberFormat="1" applyFont="1" applyFill="1" applyBorder="1" applyAlignment="1">
      <alignment vertical="center"/>
    </xf>
    <xf numFmtId="4" fontId="17" fillId="0" borderId="5" xfId="0" applyNumberFormat="1" applyFont="1" applyFill="1" applyBorder="1" applyAlignment="1">
      <alignment vertical="center"/>
    </xf>
    <xf numFmtId="3" fontId="16" fillId="0" borderId="5" xfId="0" applyNumberFormat="1" applyFont="1" applyFill="1" applyBorder="1" applyAlignment="1">
      <alignment vertical="top"/>
    </xf>
    <xf numFmtId="0" fontId="18" fillId="0" borderId="4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3" fontId="18" fillId="0" borderId="0" xfId="0" applyNumberFormat="1" applyFont="1" applyFill="1" applyBorder="1" applyAlignment="1">
      <alignment vertical="top"/>
    </xf>
    <xf numFmtId="3" fontId="18" fillId="0" borderId="0" xfId="0" applyNumberFormat="1" applyFont="1" applyFill="1" applyBorder="1"/>
    <xf numFmtId="4" fontId="18" fillId="0" borderId="5" xfId="0" applyNumberFormat="1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Border="1"/>
    <xf numFmtId="4" fontId="12" fillId="0" borderId="5" xfId="0" applyNumberFormat="1" applyFont="1" applyFill="1" applyBorder="1" applyAlignment="1">
      <alignment vertical="top"/>
    </xf>
    <xf numFmtId="0" fontId="13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/>
    </xf>
    <xf numFmtId="4" fontId="18" fillId="0" borderId="5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top"/>
    </xf>
    <xf numFmtId="3" fontId="19" fillId="0" borderId="0" xfId="0" applyNumberFormat="1" applyFont="1" applyFill="1" applyBorder="1"/>
    <xf numFmtId="4" fontId="19" fillId="0" borderId="5" xfId="0" applyNumberFormat="1" applyFont="1" applyFill="1" applyBorder="1" applyAlignment="1">
      <alignment vertical="top"/>
    </xf>
    <xf numFmtId="3" fontId="16" fillId="0" borderId="0" xfId="0" applyNumberFormat="1" applyFont="1" applyFill="1" applyBorder="1"/>
    <xf numFmtId="4" fontId="16" fillId="0" borderId="5" xfId="0" applyNumberFormat="1" applyFont="1" applyFill="1" applyBorder="1" applyAlignment="1">
      <alignment vertical="top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6" fillId="0" borderId="5" xfId="0" applyNumberFormat="1" applyFont="1" applyFill="1" applyBorder="1" applyAlignment="1">
      <alignment vertical="center"/>
    </xf>
    <xf numFmtId="0" fontId="4" fillId="0" borderId="0" xfId="2" applyFont="1" applyFill="1" applyBorder="1" applyAlignment="1"/>
    <xf numFmtId="165" fontId="4" fillId="0" borderId="0" xfId="1" applyNumberFormat="1" applyFont="1" applyFill="1" applyBorder="1" applyAlignment="1"/>
    <xf numFmtId="0" fontId="15" fillId="0" borderId="4" xfId="0" applyFont="1" applyBorder="1"/>
    <xf numFmtId="0" fontId="21" fillId="0" borderId="4" xfId="0" applyFont="1" applyFill="1" applyBorder="1"/>
    <xf numFmtId="0" fontId="12" fillId="0" borderId="16" xfId="0" applyFont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3" fontId="12" fillId="0" borderId="20" xfId="1" applyNumberFormat="1" applyFont="1" applyBorder="1" applyAlignment="1">
      <alignment horizontal="center" vertical="center"/>
    </xf>
    <xf numFmtId="43" fontId="12" fillId="0" borderId="21" xfId="1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/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/>
    <xf numFmtId="0" fontId="13" fillId="0" borderId="1" xfId="3" applyFont="1" applyFill="1" applyBorder="1"/>
    <xf numFmtId="0" fontId="13" fillId="0" borderId="2" xfId="3" applyFont="1" applyFill="1" applyBorder="1"/>
    <xf numFmtId="165" fontId="13" fillId="0" borderId="2" xfId="4" applyNumberFormat="1" applyFont="1" applyFill="1" applyBorder="1"/>
    <xf numFmtId="166" fontId="13" fillId="0" borderId="2" xfId="3" applyNumberFormat="1" applyFont="1" applyFill="1" applyBorder="1"/>
    <xf numFmtId="0" fontId="13" fillId="0" borderId="3" xfId="3" applyFont="1" applyFill="1" applyBorder="1"/>
    <xf numFmtId="0" fontId="13" fillId="0" borderId="4" xfId="3" applyFont="1" applyFill="1" applyBorder="1"/>
    <xf numFmtId="0" fontId="12" fillId="0" borderId="12" xfId="3" applyFont="1" applyFill="1" applyBorder="1" applyAlignment="1">
      <alignment vertical="top"/>
    </xf>
    <xf numFmtId="166" fontId="12" fillId="0" borderId="12" xfId="3" applyNumberFormat="1" applyFont="1" applyFill="1" applyBorder="1" applyAlignment="1">
      <alignment vertical="top"/>
    </xf>
    <xf numFmtId="0" fontId="23" fillId="0" borderId="4" xfId="3" applyFont="1" applyFill="1" applyBorder="1" applyAlignment="1">
      <alignment horizontal="center" vertical="top" wrapText="1"/>
    </xf>
    <xf numFmtId="0" fontId="23" fillId="0" borderId="0" xfId="3" applyFont="1" applyFill="1" applyBorder="1" applyAlignment="1">
      <alignment horizontal="left" vertical="top"/>
    </xf>
    <xf numFmtId="0" fontId="5" fillId="0" borderId="0" xfId="0" applyFont="1" applyFill="1"/>
    <xf numFmtId="0" fontId="23" fillId="0" borderId="4" xfId="3" applyFont="1" applyFill="1" applyBorder="1" applyAlignment="1">
      <alignment horizontal="left" vertical="top" wrapText="1"/>
    </xf>
    <xf numFmtId="0" fontId="23" fillId="0" borderId="0" xfId="3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/>
    <xf numFmtId="0" fontId="24" fillId="0" borderId="0" xfId="0" applyFont="1" applyFill="1"/>
    <xf numFmtId="0" fontId="13" fillId="0" borderId="4" xfId="0" applyFont="1" applyFill="1" applyBorder="1"/>
    <xf numFmtId="0" fontId="13" fillId="0" borderId="4" xfId="0" applyFont="1" applyFill="1" applyBorder="1" applyAlignment="1"/>
    <xf numFmtId="0" fontId="15" fillId="0" borderId="0" xfId="0" applyFont="1" applyFill="1" applyBorder="1"/>
    <xf numFmtId="0" fontId="15" fillId="0" borderId="0" xfId="0" applyFont="1" applyFill="1"/>
    <xf numFmtId="0" fontId="5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43" fontId="5" fillId="0" borderId="0" xfId="1" applyFont="1" applyFill="1" applyBorder="1" applyAlignment="1">
      <alignment vertical="top"/>
    </xf>
    <xf numFmtId="43" fontId="5" fillId="0" borderId="0" xfId="1" applyFont="1" applyFill="1" applyBorder="1"/>
    <xf numFmtId="3" fontId="23" fillId="0" borderId="2" xfId="0" applyNumberFormat="1" applyFont="1" applyFill="1" applyBorder="1" applyAlignment="1">
      <alignment vertical="top"/>
    </xf>
    <xf numFmtId="43" fontId="23" fillId="0" borderId="2" xfId="1" applyFont="1" applyFill="1" applyBorder="1" applyAlignment="1">
      <alignment vertical="top"/>
    </xf>
    <xf numFmtId="43" fontId="23" fillId="0" borderId="2" xfId="1" applyFont="1" applyFill="1" applyBorder="1"/>
    <xf numFmtId="43" fontId="23" fillId="0" borderId="3" xfId="1" applyFont="1" applyFill="1" applyBorder="1"/>
    <xf numFmtId="43" fontId="23" fillId="0" borderId="0" xfId="1" applyFont="1" applyFill="1" applyBorder="1" applyAlignment="1">
      <alignment vertical="top"/>
    </xf>
    <xf numFmtId="43" fontId="23" fillId="0" borderId="0" xfId="1" applyFont="1" applyFill="1" applyBorder="1"/>
    <xf numFmtId="43" fontId="23" fillId="0" borderId="5" xfId="1" applyFont="1" applyFill="1" applyBorder="1"/>
    <xf numFmtId="3" fontId="23" fillId="0" borderId="0" xfId="0" applyNumberFormat="1" applyFont="1" applyFill="1" applyBorder="1" applyAlignment="1">
      <alignment vertical="top"/>
    </xf>
    <xf numFmtId="3" fontId="23" fillId="0" borderId="0" xfId="0" applyNumberFormat="1" applyFont="1" applyFill="1" applyBorder="1" applyAlignment="1">
      <alignment vertical="center"/>
    </xf>
    <xf numFmtId="43" fontId="23" fillId="0" borderId="0" xfId="1" applyFont="1" applyFill="1" applyBorder="1" applyAlignment="1">
      <alignment vertical="center"/>
    </xf>
    <xf numFmtId="43" fontId="23" fillId="0" borderId="5" xfId="1" applyFont="1" applyFill="1" applyBorder="1" applyAlignment="1">
      <alignment vertical="center"/>
    </xf>
    <xf numFmtId="39" fontId="23" fillId="0" borderId="0" xfId="1" applyNumberFormat="1" applyFont="1" applyFill="1" applyBorder="1" applyAlignment="1">
      <alignment vertical="top"/>
    </xf>
    <xf numFmtId="39" fontId="23" fillId="0" borderId="5" xfId="1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43" fontId="5" fillId="0" borderId="5" xfId="1" applyFont="1" applyFill="1" applyBorder="1"/>
    <xf numFmtId="0" fontId="24" fillId="0" borderId="4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3" fontId="24" fillId="0" borderId="0" xfId="0" applyNumberFormat="1" applyFont="1" applyFill="1" applyBorder="1" applyAlignment="1">
      <alignment vertical="top"/>
    </xf>
    <xf numFmtId="43" fontId="24" fillId="0" borderId="0" xfId="1" applyFont="1" applyFill="1" applyBorder="1" applyAlignment="1">
      <alignment vertical="top"/>
    </xf>
    <xf numFmtId="43" fontId="24" fillId="0" borderId="0" xfId="1" applyFont="1" applyFill="1" applyBorder="1"/>
    <xf numFmtId="43" fontId="24" fillId="0" borderId="5" xfId="1" applyFont="1" applyFill="1" applyBorder="1"/>
    <xf numFmtId="0" fontId="5" fillId="0" borderId="11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43" fontId="5" fillId="0" borderId="12" xfId="1" applyFont="1" applyFill="1" applyBorder="1" applyAlignment="1">
      <alignment vertical="top"/>
    </xf>
    <xf numFmtId="43" fontId="5" fillId="0" borderId="12" xfId="1" applyFont="1" applyFill="1" applyBorder="1"/>
    <xf numFmtId="43" fontId="5" fillId="0" borderId="13" xfId="1" applyFont="1" applyFill="1" applyBorder="1"/>
    <xf numFmtId="10" fontId="4" fillId="0" borderId="16" xfId="3" applyNumberFormat="1" applyFont="1" applyFill="1" applyBorder="1" applyAlignment="1">
      <alignment horizontal="center" vertical="center" wrapText="1"/>
    </xf>
    <xf numFmtId="166" fontId="4" fillId="0" borderId="16" xfId="3" applyNumberFormat="1" applyFont="1" applyFill="1" applyBorder="1" applyAlignment="1">
      <alignment horizontal="center" vertical="center" wrapText="1"/>
    </xf>
    <xf numFmtId="2" fontId="4" fillId="0" borderId="16" xfId="3" applyNumberFormat="1" applyFont="1" applyFill="1" applyBorder="1" applyAlignment="1">
      <alignment horizontal="center" vertical="center" wrapText="1"/>
    </xf>
    <xf numFmtId="4" fontId="4" fillId="0" borderId="17" xfId="3" applyNumberFormat="1" applyFont="1" applyFill="1" applyBorder="1" applyAlignment="1">
      <alignment horizontal="center" vertical="center" wrapText="1"/>
    </xf>
    <xf numFmtId="0" fontId="12" fillId="0" borderId="19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49" fontId="4" fillId="0" borderId="20" xfId="3" applyNumberFormat="1" applyFont="1" applyFill="1" applyBorder="1" applyAlignment="1">
      <alignment horizontal="center" vertical="center" wrapText="1"/>
    </xf>
    <xf numFmtId="49" fontId="4" fillId="0" borderId="21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3" fontId="5" fillId="0" borderId="2" xfId="0" applyNumberFormat="1" applyFont="1" applyFill="1" applyBorder="1" applyAlignment="1">
      <alignment vertical="top"/>
    </xf>
    <xf numFmtId="43" fontId="5" fillId="0" borderId="2" xfId="1" applyFont="1" applyFill="1" applyBorder="1" applyAlignment="1">
      <alignment vertical="top"/>
    </xf>
    <xf numFmtId="43" fontId="5" fillId="0" borderId="2" xfId="1" applyFont="1" applyFill="1" applyBorder="1"/>
    <xf numFmtId="43" fontId="5" fillId="0" borderId="3" xfId="1" applyFont="1" applyFill="1" applyBorder="1"/>
    <xf numFmtId="39" fontId="5" fillId="0" borderId="0" xfId="1" applyNumberFormat="1" applyFont="1" applyFill="1" applyBorder="1" applyAlignment="1">
      <alignment vertical="top"/>
    </xf>
    <xf numFmtId="39" fontId="5" fillId="0" borderId="0" xfId="1" applyNumberFormat="1" applyFont="1" applyFill="1" applyBorder="1"/>
    <xf numFmtId="39" fontId="5" fillId="0" borderId="5" xfId="1" applyNumberFormat="1" applyFont="1" applyFill="1" applyBorder="1"/>
    <xf numFmtId="0" fontId="24" fillId="0" borderId="1" xfId="0" applyFont="1" applyFill="1" applyBorder="1" applyAlignment="1">
      <alignment vertical="top"/>
    </xf>
    <xf numFmtId="0" fontId="24" fillId="0" borderId="2" xfId="0" applyFont="1" applyFill="1" applyBorder="1" applyAlignment="1">
      <alignment vertical="top"/>
    </xf>
    <xf numFmtId="3" fontId="24" fillId="0" borderId="2" xfId="0" applyNumberFormat="1" applyFont="1" applyFill="1" applyBorder="1" applyAlignment="1">
      <alignment vertical="top"/>
    </xf>
    <xf numFmtId="43" fontId="24" fillId="0" borderId="2" xfId="1" applyFont="1" applyFill="1" applyBorder="1" applyAlignment="1">
      <alignment vertical="top"/>
    </xf>
    <xf numFmtId="43" fontId="24" fillId="0" borderId="2" xfId="1" applyFont="1" applyFill="1" applyBorder="1"/>
    <xf numFmtId="43" fontId="24" fillId="0" borderId="3" xfId="1" applyFont="1" applyFill="1" applyBorder="1"/>
    <xf numFmtId="2" fontId="5" fillId="0" borderId="0" xfId="1" applyNumberFormat="1" applyFont="1" applyFill="1" applyBorder="1" applyAlignment="1">
      <alignment vertical="top"/>
    </xf>
    <xf numFmtId="2" fontId="5" fillId="0" borderId="0" xfId="1" applyNumberFormat="1" applyFont="1" applyFill="1" applyBorder="1" applyAlignment="1">
      <alignment horizontal="right"/>
    </xf>
    <xf numFmtId="2" fontId="5" fillId="0" borderId="5" xfId="1" applyNumberFormat="1" applyFont="1" applyFill="1" applyBorder="1" applyAlignment="1">
      <alignment horizontal="right"/>
    </xf>
    <xf numFmtId="39" fontId="24" fillId="0" borderId="0" xfId="1" applyNumberFormat="1" applyFont="1" applyFill="1" applyBorder="1" applyAlignment="1">
      <alignment vertical="top"/>
    </xf>
    <xf numFmtId="39" fontId="24" fillId="0" borderId="5" xfId="1" applyNumberFormat="1" applyFont="1" applyFill="1" applyBorder="1" applyAlignment="1">
      <alignment vertical="top"/>
    </xf>
    <xf numFmtId="39" fontId="5" fillId="0" borderId="5" xfId="1" applyNumberFormat="1" applyFont="1" applyFill="1" applyBorder="1" applyAlignment="1">
      <alignment vertical="top"/>
    </xf>
    <xf numFmtId="0" fontId="23" fillId="0" borderId="1" xfId="0" applyFont="1" applyFill="1" applyBorder="1" applyAlignment="1">
      <alignment vertical="top"/>
    </xf>
    <xf numFmtId="0" fontId="23" fillId="0" borderId="2" xfId="0" applyFont="1" applyFill="1" applyBorder="1" applyAlignment="1">
      <alignment vertical="top"/>
    </xf>
    <xf numFmtId="0" fontId="15" fillId="0" borderId="12" xfId="0" applyFont="1" applyFill="1" applyBorder="1"/>
    <xf numFmtId="0" fontId="15" fillId="0" borderId="5" xfId="0" applyFont="1" applyFill="1" applyBorder="1"/>
    <xf numFmtId="0" fontId="15" fillId="0" borderId="13" xfId="0" applyFont="1" applyFill="1" applyBorder="1"/>
    <xf numFmtId="0" fontId="23" fillId="0" borderId="1" xfId="3" applyFont="1" applyFill="1" applyBorder="1" applyAlignment="1">
      <alignment horizontal="center" vertical="top" wrapText="1"/>
    </xf>
    <xf numFmtId="0" fontId="23" fillId="0" borderId="2" xfId="3" applyFont="1" applyFill="1" applyBorder="1" applyAlignment="1">
      <alignment horizontal="left" vertical="top"/>
    </xf>
    <xf numFmtId="0" fontId="24" fillId="0" borderId="11" xfId="0" applyFont="1" applyFill="1" applyBorder="1" applyAlignment="1">
      <alignment vertical="top"/>
    </xf>
    <xf numFmtId="0" fontId="24" fillId="0" borderId="12" xfId="0" applyFont="1" applyFill="1" applyBorder="1" applyAlignment="1">
      <alignment vertical="top"/>
    </xf>
    <xf numFmtId="3" fontId="24" fillId="0" borderId="12" xfId="0" applyNumberFormat="1" applyFont="1" applyFill="1" applyBorder="1" applyAlignment="1">
      <alignment vertical="top"/>
    </xf>
    <xf numFmtId="43" fontId="24" fillId="0" borderId="12" xfId="1" applyFont="1" applyFill="1" applyBorder="1" applyAlignment="1">
      <alignment vertical="top"/>
    </xf>
    <xf numFmtId="43" fontId="24" fillId="0" borderId="12" xfId="1" applyFont="1" applyFill="1" applyBorder="1"/>
    <xf numFmtId="43" fontId="24" fillId="0" borderId="13" xfId="1" applyFont="1" applyFill="1" applyBorder="1"/>
    <xf numFmtId="0" fontId="13" fillId="0" borderId="2" xfId="0" applyFont="1" applyFill="1" applyBorder="1" applyAlignment="1">
      <alignment vertical="top"/>
    </xf>
    <xf numFmtId="3" fontId="14" fillId="0" borderId="2" xfId="0" applyNumberFormat="1" applyFont="1" applyBorder="1" applyAlignment="1">
      <alignment vertical="top"/>
    </xf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3" fontId="13" fillId="0" borderId="2" xfId="0" applyNumberFormat="1" applyFont="1" applyFill="1" applyBorder="1" applyAlignment="1">
      <alignment vertical="center"/>
    </xf>
    <xf numFmtId="4" fontId="12" fillId="0" borderId="3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 wrapText="1"/>
    </xf>
    <xf numFmtId="3" fontId="18" fillId="0" borderId="2" xfId="0" applyNumberFormat="1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vertical="center"/>
    </xf>
    <xf numFmtId="43" fontId="12" fillId="0" borderId="7" xfId="1" applyNumberFormat="1" applyFont="1" applyBorder="1" applyAlignment="1">
      <alignment horizontal="center" vertical="center" wrapText="1"/>
    </xf>
    <xf numFmtId="43" fontId="12" fillId="0" borderId="16" xfId="1" applyNumberFormat="1" applyFont="1" applyBorder="1" applyAlignment="1">
      <alignment horizontal="center" vertical="center" wrapText="1"/>
    </xf>
    <xf numFmtId="43" fontId="12" fillId="0" borderId="10" xfId="1" applyNumberFormat="1" applyFont="1" applyBorder="1" applyAlignment="1">
      <alignment horizontal="center" vertical="center" wrapText="1"/>
    </xf>
    <xf numFmtId="43" fontId="12" fillId="0" borderId="18" xfId="1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center" vertical="top"/>
    </xf>
    <xf numFmtId="165" fontId="12" fillId="0" borderId="7" xfId="1" applyNumberFormat="1" applyFont="1" applyBorder="1" applyAlignment="1">
      <alignment horizontal="center" vertical="center" wrapText="1"/>
    </xf>
    <xf numFmtId="165" fontId="12" fillId="0" borderId="16" xfId="1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/>
    </xf>
    <xf numFmtId="43" fontId="4" fillId="0" borderId="2" xfId="1" applyNumberFormat="1" applyFont="1" applyFill="1" applyBorder="1" applyAlignment="1">
      <alignment horizontal="center"/>
    </xf>
    <xf numFmtId="43" fontId="4" fillId="0" borderId="0" xfId="1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2" fillId="0" borderId="6" xfId="3" applyFont="1" applyFill="1" applyBorder="1" applyAlignment="1">
      <alignment horizontal="center" vertical="center" wrapText="1"/>
    </xf>
    <xf numFmtId="0" fontId="12" fillId="0" borderId="15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 vertical="top"/>
    </xf>
    <xf numFmtId="0" fontId="22" fillId="0" borderId="0" xfId="3" applyFont="1" applyFill="1" applyBorder="1" applyAlignment="1">
      <alignment horizontal="center" vertical="top" wrapText="1"/>
    </xf>
    <xf numFmtId="0" fontId="22" fillId="0" borderId="5" xfId="3" applyFont="1" applyFill="1" applyBorder="1" applyAlignment="1">
      <alignment horizontal="center" vertical="top" wrapText="1"/>
    </xf>
    <xf numFmtId="0" fontId="22" fillId="0" borderId="12" xfId="3" applyFont="1" applyFill="1" applyBorder="1" applyAlignment="1">
      <alignment horizontal="center" vertical="top" wrapText="1"/>
    </xf>
    <xf numFmtId="0" fontId="22" fillId="0" borderId="13" xfId="3" applyFont="1" applyFill="1" applyBorder="1" applyAlignment="1">
      <alignment horizontal="center" vertical="top" wrapText="1"/>
    </xf>
    <xf numFmtId="3" fontId="4" fillId="0" borderId="7" xfId="3" applyNumberFormat="1" applyFont="1" applyFill="1" applyBorder="1" applyAlignment="1">
      <alignment horizontal="center" vertical="center" wrapText="1"/>
    </xf>
    <xf numFmtId="3" fontId="4" fillId="0" borderId="14" xfId="3" applyNumberFormat="1" applyFont="1" applyFill="1" applyBorder="1" applyAlignment="1">
      <alignment horizontal="center" vertical="center" wrapText="1"/>
    </xf>
  </cellXfs>
  <cellStyles count="5">
    <cellStyle name="Buena" xfId="2" builtinId="26"/>
    <cellStyle name="Millares" xfId="1" builtinId="3"/>
    <cellStyle name="Millares 3" xfId="4"/>
    <cellStyle name="Normal" xfId="0" builtinId="0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509788</xdr:colOff>
      <xdr:row>0</xdr:row>
      <xdr:rowOff>18475</xdr:rowOff>
    </xdr:from>
    <xdr:to>
      <xdr:col>1</xdr:col>
      <xdr:colOff>660796</xdr:colOff>
      <xdr:row>5</xdr:row>
      <xdr:rowOff>37525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788" y="18475"/>
          <a:ext cx="760608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676275</xdr:colOff>
      <xdr:row>0</xdr:row>
      <xdr:rowOff>57150</xdr:rowOff>
    </xdr:from>
    <xdr:to>
      <xdr:col>8</xdr:col>
      <xdr:colOff>104775</xdr:colOff>
      <xdr:row>5</xdr:row>
      <xdr:rowOff>123826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8039100" y="57150"/>
          <a:ext cx="1628775" cy="10668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es-CO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6</xdr:col>
      <xdr:colOff>361950</xdr:colOff>
      <xdr:row>1</xdr:row>
      <xdr:rowOff>57150</xdr:rowOff>
    </xdr:from>
    <xdr:to>
      <xdr:col>8</xdr:col>
      <xdr:colOff>390525</xdr:colOff>
      <xdr:row>4</xdr:row>
      <xdr:rowOff>19050</xdr:rowOff>
    </xdr:to>
    <xdr:pic>
      <xdr:nvPicPr>
        <xdr:cNvPr id="4" name="3 Imagen" descr="Logo Solo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257175"/>
          <a:ext cx="19335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470512</xdr:colOff>
      <xdr:row>0</xdr:row>
      <xdr:rowOff>0</xdr:rowOff>
    </xdr:from>
    <xdr:to>
      <xdr:col>1</xdr:col>
      <xdr:colOff>470512</xdr:colOff>
      <xdr:row>5</xdr:row>
      <xdr:rowOff>38452</xdr:rowOff>
    </xdr:to>
    <xdr:pic>
      <xdr:nvPicPr>
        <xdr:cNvPr id="2" name="Imagen 3" descr="Descripción: pantallazoCalidadDiaMujer2012 log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12" y="0"/>
          <a:ext cx="485775" cy="933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49026</xdr:colOff>
      <xdr:row>1</xdr:row>
      <xdr:rowOff>56028</xdr:rowOff>
    </xdr:from>
    <xdr:to>
      <xdr:col>10</xdr:col>
      <xdr:colOff>310598</xdr:colOff>
      <xdr:row>5</xdr:row>
      <xdr:rowOff>34428</xdr:rowOff>
    </xdr:to>
    <xdr:pic>
      <xdr:nvPicPr>
        <xdr:cNvPr id="3" name="2 Imagen" descr="Logo Solo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1776" y="217953"/>
          <a:ext cx="1537922" cy="71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workbookViewId="0">
      <selection activeCell="C75" sqref="C75"/>
    </sheetView>
  </sheetViews>
  <sheetFormatPr baseColWidth="10" defaultColWidth="20.42578125" defaultRowHeight="15" x14ac:dyDescent="0.25"/>
  <sheetData>
    <row r="1" spans="1:11" x14ac:dyDescent="0.25">
      <c r="A1" s="1" t="s">
        <v>0</v>
      </c>
      <c r="B1" s="1" t="s">
        <v>1</v>
      </c>
    </row>
    <row r="2" spans="1:11" x14ac:dyDescent="0.25">
      <c r="A2" s="1" t="s">
        <v>2</v>
      </c>
      <c r="B2" s="1" t="s">
        <v>3</v>
      </c>
      <c r="C2" s="2">
        <v>156690507689</v>
      </c>
      <c r="D2" s="2">
        <v>40921230705</v>
      </c>
      <c r="E2" s="2">
        <v>1000000</v>
      </c>
      <c r="F2" s="2">
        <v>197610738394</v>
      </c>
      <c r="G2" s="2">
        <v>12759845655.049999</v>
      </c>
      <c r="H2" s="3">
        <v>121225101344.08</v>
      </c>
      <c r="I2" s="3">
        <v>76385637049.919998</v>
      </c>
      <c r="J2" s="4">
        <v>100</v>
      </c>
      <c r="K2" s="4">
        <v>61.345401737419301</v>
      </c>
    </row>
    <row r="3" spans="1:11" x14ac:dyDescent="0.25">
      <c r="A3" s="1" t="s">
        <v>4</v>
      </c>
      <c r="B3" s="1" t="s">
        <v>5</v>
      </c>
      <c r="C3" s="2">
        <v>0</v>
      </c>
      <c r="D3" s="2">
        <v>0</v>
      </c>
      <c r="E3" s="2">
        <v>0</v>
      </c>
      <c r="F3" s="2">
        <v>0</v>
      </c>
      <c r="G3" s="2">
        <v>173335</v>
      </c>
      <c r="H3" s="3">
        <v>651111941</v>
      </c>
      <c r="I3" s="3">
        <v>-651111941</v>
      </c>
      <c r="J3" s="4">
        <v>0.53710983433366</v>
      </c>
      <c r="K3" s="4">
        <v>0</v>
      </c>
    </row>
    <row r="4" spans="1:11" x14ac:dyDescent="0.25">
      <c r="A4" s="1" t="s">
        <v>6</v>
      </c>
      <c r="B4" s="1" t="s">
        <v>7</v>
      </c>
      <c r="C4" s="2">
        <v>0</v>
      </c>
      <c r="D4" s="2">
        <v>0</v>
      </c>
      <c r="E4" s="2">
        <v>0</v>
      </c>
      <c r="F4" s="2">
        <v>0</v>
      </c>
      <c r="G4" s="2">
        <v>173335</v>
      </c>
      <c r="H4" s="3">
        <v>651111941</v>
      </c>
      <c r="I4" s="3">
        <v>-651111941</v>
      </c>
      <c r="J4" s="4">
        <v>0.53710983433366</v>
      </c>
      <c r="K4" s="4">
        <v>0</v>
      </c>
    </row>
    <row r="5" spans="1:11" x14ac:dyDescent="0.25">
      <c r="A5" s="1" t="s">
        <v>8</v>
      </c>
      <c r="B5" s="1" t="s">
        <v>9</v>
      </c>
      <c r="C5" s="2">
        <v>0</v>
      </c>
      <c r="D5" s="2">
        <v>0</v>
      </c>
      <c r="E5" s="2">
        <v>0</v>
      </c>
      <c r="F5" s="2">
        <v>0</v>
      </c>
      <c r="G5" s="2">
        <v>173335</v>
      </c>
      <c r="H5" s="3">
        <v>651111941</v>
      </c>
      <c r="I5" s="3">
        <v>-651111941</v>
      </c>
      <c r="J5" s="4">
        <v>0.53710983433366</v>
      </c>
      <c r="K5" s="4">
        <v>0</v>
      </c>
    </row>
    <row r="6" spans="1:11" x14ac:dyDescent="0.25">
      <c r="A6" s="1" t="s">
        <v>10</v>
      </c>
      <c r="B6" s="1" t="s">
        <v>11</v>
      </c>
      <c r="C6" s="2">
        <v>0</v>
      </c>
      <c r="D6" s="2">
        <v>0</v>
      </c>
      <c r="E6" s="2">
        <v>0</v>
      </c>
      <c r="F6" s="2">
        <v>0</v>
      </c>
      <c r="G6" s="2">
        <v>173335</v>
      </c>
      <c r="H6" s="3">
        <v>651111941</v>
      </c>
      <c r="I6" s="3">
        <v>-651111941</v>
      </c>
      <c r="J6" s="4">
        <v>0.53710983433366</v>
      </c>
      <c r="K6" s="4">
        <v>0</v>
      </c>
    </row>
    <row r="7" spans="1:11" x14ac:dyDescent="0.25">
      <c r="A7" s="1" t="s">
        <v>12</v>
      </c>
      <c r="B7" s="1" t="s">
        <v>13</v>
      </c>
      <c r="C7" s="2">
        <v>0</v>
      </c>
      <c r="D7" s="2">
        <v>0</v>
      </c>
      <c r="E7" s="2">
        <v>0</v>
      </c>
      <c r="F7" s="2">
        <v>0</v>
      </c>
      <c r="G7" s="2">
        <v>173335</v>
      </c>
      <c r="H7" s="3">
        <v>651111941</v>
      </c>
      <c r="I7" s="3">
        <v>-651111941</v>
      </c>
      <c r="J7" s="4">
        <v>0.53710983433366</v>
      </c>
      <c r="K7" s="4">
        <v>0</v>
      </c>
    </row>
    <row r="8" spans="1:11" x14ac:dyDescent="0.25">
      <c r="A8" s="1" t="s">
        <v>14</v>
      </c>
      <c r="B8" s="1" t="s">
        <v>15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3">
        <v>258140517.93000001</v>
      </c>
      <c r="I8" s="3">
        <v>-258140517.93000001</v>
      </c>
      <c r="J8" s="4">
        <v>0.212943124045989</v>
      </c>
      <c r="K8" s="4">
        <v>0</v>
      </c>
    </row>
    <row r="9" spans="1:11" x14ac:dyDescent="0.25">
      <c r="A9" s="1" t="s">
        <v>16</v>
      </c>
      <c r="B9" s="1" t="s">
        <v>17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3">
        <v>83824560.840000004</v>
      </c>
      <c r="I9" s="3">
        <v>-83824560.840000004</v>
      </c>
      <c r="J9" s="4">
        <v>6.9147857919356195E-2</v>
      </c>
      <c r="K9" s="4">
        <v>0</v>
      </c>
    </row>
    <row r="10" spans="1:11" x14ac:dyDescent="0.25">
      <c r="A10" s="1" t="s">
        <v>18</v>
      </c>
      <c r="B10" s="1" t="s">
        <v>19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v>174315957.09</v>
      </c>
      <c r="I10" s="3">
        <v>-174315957.09</v>
      </c>
      <c r="J10" s="4">
        <v>0.14379526612663299</v>
      </c>
      <c r="K10" s="4">
        <v>0</v>
      </c>
    </row>
    <row r="11" spans="1:11" x14ac:dyDescent="0.25">
      <c r="A11" s="1" t="s">
        <v>20</v>
      </c>
      <c r="B11" s="1" t="s">
        <v>21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v>317947102</v>
      </c>
      <c r="I11" s="3">
        <v>-317947102</v>
      </c>
      <c r="J11" s="4">
        <v>0.26227827279562599</v>
      </c>
      <c r="K11" s="4">
        <v>0</v>
      </c>
    </row>
    <row r="12" spans="1:11" x14ac:dyDescent="0.25">
      <c r="A12" s="1" t="s">
        <v>22</v>
      </c>
      <c r="B12" s="1" t="s">
        <v>17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v>92876100</v>
      </c>
      <c r="I12" s="3">
        <v>-92876100</v>
      </c>
      <c r="J12" s="4">
        <v>7.6614578144492199E-2</v>
      </c>
      <c r="K12" s="4">
        <v>0</v>
      </c>
    </row>
    <row r="13" spans="1:11" x14ac:dyDescent="0.25">
      <c r="A13" s="1" t="s">
        <v>23</v>
      </c>
      <c r="B13" s="1" t="s">
        <v>24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v>225071002</v>
      </c>
      <c r="I13" s="3">
        <v>-225071002</v>
      </c>
      <c r="J13" s="4">
        <v>0.185663694651134</v>
      </c>
      <c r="K13" s="4">
        <v>0</v>
      </c>
    </row>
    <row r="14" spans="1:11" x14ac:dyDescent="0.25">
      <c r="A14" s="1" t="s">
        <v>25</v>
      </c>
      <c r="B14" s="1" t="s">
        <v>26</v>
      </c>
      <c r="C14" s="2">
        <v>0</v>
      </c>
      <c r="D14" s="2">
        <v>0</v>
      </c>
      <c r="E14" s="2">
        <v>0</v>
      </c>
      <c r="F14" s="2">
        <v>0</v>
      </c>
      <c r="G14" s="2">
        <v>173335</v>
      </c>
      <c r="H14" s="3">
        <v>37450953</v>
      </c>
      <c r="I14" s="3">
        <v>-37450953</v>
      </c>
      <c r="J14" s="4">
        <v>3.0893727936511101E-2</v>
      </c>
      <c r="K14" s="4">
        <v>0</v>
      </c>
    </row>
    <row r="15" spans="1:11" x14ac:dyDescent="0.25">
      <c r="A15" s="1" t="s">
        <v>27</v>
      </c>
      <c r="B15" s="1" t="s">
        <v>28</v>
      </c>
      <c r="C15" s="2">
        <v>0</v>
      </c>
      <c r="D15" s="2">
        <v>0</v>
      </c>
      <c r="E15" s="2">
        <v>0</v>
      </c>
      <c r="F15" s="2">
        <v>0</v>
      </c>
      <c r="G15" s="2">
        <v>173335</v>
      </c>
      <c r="H15" s="3">
        <v>37450953</v>
      </c>
      <c r="I15" s="3">
        <v>-37450953</v>
      </c>
      <c r="J15" s="4">
        <v>3.0893727936511101E-2</v>
      </c>
      <c r="K15" s="4">
        <v>0</v>
      </c>
    </row>
    <row r="16" spans="1:11" x14ac:dyDescent="0.25">
      <c r="A16" s="1" t="s">
        <v>29</v>
      </c>
      <c r="B16" s="1" t="s">
        <v>30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v>37573368.07</v>
      </c>
      <c r="I16" s="3">
        <v>-37573368.07</v>
      </c>
      <c r="J16" s="4">
        <v>3.0994709555534499E-2</v>
      </c>
      <c r="K16" s="4">
        <v>0</v>
      </c>
    </row>
    <row r="17" spans="1:11" x14ac:dyDescent="0.25">
      <c r="A17" s="1" t="s">
        <v>31</v>
      </c>
      <c r="B17" s="1" t="s">
        <v>32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v>37573368.07</v>
      </c>
      <c r="I17" s="3">
        <v>-37573368.07</v>
      </c>
      <c r="J17" s="4">
        <v>3.0994709555534499E-2</v>
      </c>
      <c r="K17" s="4">
        <v>0</v>
      </c>
    </row>
    <row r="18" spans="1:11" x14ac:dyDescent="0.25">
      <c r="A18" s="1" t="s">
        <v>33</v>
      </c>
      <c r="B18" s="1" t="s">
        <v>34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v>0</v>
      </c>
      <c r="I18" s="3">
        <v>0</v>
      </c>
      <c r="J18" s="4">
        <v>0</v>
      </c>
      <c r="K18" s="4">
        <v>0</v>
      </c>
    </row>
    <row r="19" spans="1:11" x14ac:dyDescent="0.25">
      <c r="A19" s="1" t="s">
        <v>35</v>
      </c>
      <c r="B19" s="1" t="s">
        <v>32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v>0</v>
      </c>
      <c r="I19" s="3">
        <v>0</v>
      </c>
      <c r="J19" s="4">
        <v>0</v>
      </c>
      <c r="K19" s="4">
        <v>0</v>
      </c>
    </row>
    <row r="20" spans="1:11" x14ac:dyDescent="0.25">
      <c r="A20" s="1" t="s">
        <v>36</v>
      </c>
      <c r="B20" s="1" t="s">
        <v>37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v>0</v>
      </c>
      <c r="I20" s="3">
        <v>0</v>
      </c>
      <c r="J20" s="4">
        <v>0</v>
      </c>
      <c r="K20" s="4">
        <v>0</v>
      </c>
    </row>
    <row r="21" spans="1:11" x14ac:dyDescent="0.25">
      <c r="A21" s="1" t="s">
        <v>38</v>
      </c>
      <c r="B21" s="1" t="s">
        <v>39</v>
      </c>
      <c r="C21" s="2">
        <v>35819178843</v>
      </c>
      <c r="D21" s="2">
        <v>39153469797</v>
      </c>
      <c r="E21" s="2">
        <v>1000000</v>
      </c>
      <c r="F21" s="2">
        <v>74971648640</v>
      </c>
      <c r="G21" s="2">
        <v>4562775861.0500002</v>
      </c>
      <c r="H21" s="3">
        <v>28774077823.080002</v>
      </c>
      <c r="I21" s="3">
        <v>46197570816.919998</v>
      </c>
      <c r="J21" s="4">
        <v>23.736072400887402</v>
      </c>
      <c r="K21" s="4">
        <v>38.379945412762403</v>
      </c>
    </row>
    <row r="22" spans="1:11" x14ac:dyDescent="0.25">
      <c r="A22" s="1" t="s">
        <v>40</v>
      </c>
      <c r="B22" s="1" t="s">
        <v>7</v>
      </c>
      <c r="C22" s="2">
        <v>28799178843</v>
      </c>
      <c r="D22" s="2">
        <v>4461377845</v>
      </c>
      <c r="E22" s="2">
        <v>1000000</v>
      </c>
      <c r="F22" s="2">
        <v>33259556688</v>
      </c>
      <c r="G22" s="2">
        <v>4093896585.0500002</v>
      </c>
      <c r="H22" s="3">
        <v>21944367127.080002</v>
      </c>
      <c r="I22" s="3">
        <v>11315189560.92</v>
      </c>
      <c r="J22" s="4">
        <v>18.102164389860199</v>
      </c>
      <c r="K22" s="4">
        <v>65.979132953980397</v>
      </c>
    </row>
    <row r="23" spans="1:11" x14ac:dyDescent="0.25">
      <c r="A23" s="1" t="s">
        <v>41</v>
      </c>
      <c r="B23" s="1" t="s">
        <v>42</v>
      </c>
      <c r="C23" s="2">
        <v>861574098</v>
      </c>
      <c r="D23" s="2">
        <v>0</v>
      </c>
      <c r="E23" s="2">
        <v>0</v>
      </c>
      <c r="F23" s="2">
        <v>861574098</v>
      </c>
      <c r="G23" s="2">
        <v>0</v>
      </c>
      <c r="H23" s="3">
        <v>712098199</v>
      </c>
      <c r="I23" s="3">
        <v>149475899</v>
      </c>
      <c r="J23" s="4">
        <v>0.587418109867206</v>
      </c>
      <c r="K23" s="4">
        <v>82.6508364925335</v>
      </c>
    </row>
    <row r="24" spans="1:11" x14ac:dyDescent="0.25">
      <c r="A24" s="1" t="s">
        <v>43</v>
      </c>
      <c r="B24" s="1" t="s">
        <v>44</v>
      </c>
      <c r="C24" s="2">
        <v>811574098</v>
      </c>
      <c r="D24" s="2">
        <v>0</v>
      </c>
      <c r="E24" s="2">
        <v>0</v>
      </c>
      <c r="F24" s="2">
        <v>811574098</v>
      </c>
      <c r="G24" s="2">
        <v>0</v>
      </c>
      <c r="H24" s="3">
        <v>712098199</v>
      </c>
      <c r="I24" s="3">
        <v>99475899</v>
      </c>
      <c r="J24" s="4">
        <v>0.587418109867206</v>
      </c>
      <c r="K24" s="4">
        <v>87.742844523359807</v>
      </c>
    </row>
    <row r="25" spans="1:11" x14ac:dyDescent="0.25">
      <c r="A25" s="1" t="s">
        <v>45</v>
      </c>
      <c r="B25" s="1" t="s">
        <v>46</v>
      </c>
      <c r="C25" s="2">
        <v>50000000</v>
      </c>
      <c r="D25" s="2">
        <v>0</v>
      </c>
      <c r="E25" s="2">
        <v>0</v>
      </c>
      <c r="F25" s="2">
        <v>50000000</v>
      </c>
      <c r="G25" s="2">
        <v>0</v>
      </c>
      <c r="H25" s="3">
        <v>0</v>
      </c>
      <c r="I25" s="3">
        <v>50000000</v>
      </c>
      <c r="J25" s="4">
        <v>0</v>
      </c>
      <c r="K25" s="4">
        <v>0</v>
      </c>
    </row>
    <row r="26" spans="1:11" x14ac:dyDescent="0.25">
      <c r="A26" s="1" t="s">
        <v>47</v>
      </c>
      <c r="B26" s="1" t="s">
        <v>48</v>
      </c>
      <c r="C26" s="2">
        <v>8998104745</v>
      </c>
      <c r="D26" s="2">
        <v>0</v>
      </c>
      <c r="E26" s="2">
        <v>1000000</v>
      </c>
      <c r="F26" s="2">
        <v>8997104745</v>
      </c>
      <c r="G26" s="2">
        <v>1556459086.01</v>
      </c>
      <c r="H26" s="3">
        <v>5793159849.0100002</v>
      </c>
      <c r="I26" s="3">
        <v>3203944895.9899998</v>
      </c>
      <c r="J26" s="4">
        <v>4.7788451276002197</v>
      </c>
      <c r="K26" s="4">
        <v>64.389156436457597</v>
      </c>
    </row>
    <row r="27" spans="1:11" x14ac:dyDescent="0.25">
      <c r="A27" s="1" t="s">
        <v>49</v>
      </c>
      <c r="B27" s="1" t="s">
        <v>50</v>
      </c>
      <c r="C27" s="2">
        <v>4750798559</v>
      </c>
      <c r="D27" s="2">
        <v>0</v>
      </c>
      <c r="E27" s="2">
        <v>1000000</v>
      </c>
      <c r="F27" s="2">
        <v>4749798559</v>
      </c>
      <c r="G27" s="2">
        <v>912665009.11000001</v>
      </c>
      <c r="H27" s="3">
        <v>3061106839.77</v>
      </c>
      <c r="I27" s="3">
        <v>1688691719.23</v>
      </c>
      <c r="J27" s="4">
        <v>2.5251427351514302</v>
      </c>
      <c r="K27" s="4">
        <v>64.447087634269494</v>
      </c>
    </row>
    <row r="28" spans="1:11" x14ac:dyDescent="0.25">
      <c r="A28" s="1" t="s">
        <v>51</v>
      </c>
      <c r="B28" s="1" t="s">
        <v>52</v>
      </c>
      <c r="C28" s="2">
        <v>4247306186</v>
      </c>
      <c r="D28" s="2">
        <v>0</v>
      </c>
      <c r="E28" s="2">
        <v>0</v>
      </c>
      <c r="F28" s="2">
        <v>4247306186</v>
      </c>
      <c r="G28" s="2">
        <v>643794076.89999998</v>
      </c>
      <c r="H28" s="3">
        <v>2732053009.2399998</v>
      </c>
      <c r="I28" s="3">
        <v>1515253176.76</v>
      </c>
      <c r="J28" s="4">
        <v>2.25370239244879</v>
      </c>
      <c r="K28" s="4">
        <v>64.324371486223697</v>
      </c>
    </row>
    <row r="29" spans="1:11" x14ac:dyDescent="0.25">
      <c r="A29" s="1" t="s">
        <v>53</v>
      </c>
      <c r="B29" s="1" t="s">
        <v>54</v>
      </c>
      <c r="C29" s="2">
        <v>5400000000</v>
      </c>
      <c r="D29" s="2">
        <v>0</v>
      </c>
      <c r="E29" s="2">
        <v>0</v>
      </c>
      <c r="F29" s="2">
        <v>5400000000</v>
      </c>
      <c r="G29" s="2">
        <v>250585598.63</v>
      </c>
      <c r="H29" s="3">
        <v>2435827029.1199999</v>
      </c>
      <c r="I29" s="3">
        <v>2964172970.8800001</v>
      </c>
      <c r="J29" s="4">
        <v>2.0093421264349001</v>
      </c>
      <c r="K29" s="4">
        <v>45.1079079466667</v>
      </c>
    </row>
    <row r="30" spans="1:11" x14ac:dyDescent="0.25">
      <c r="A30" s="1" t="s">
        <v>55</v>
      </c>
      <c r="B30" s="1" t="s">
        <v>17</v>
      </c>
      <c r="C30" s="2">
        <v>3200000000</v>
      </c>
      <c r="D30" s="2">
        <v>0</v>
      </c>
      <c r="E30" s="2">
        <v>0</v>
      </c>
      <c r="F30" s="2">
        <v>3200000000</v>
      </c>
      <c r="G30" s="2">
        <v>240772277.53</v>
      </c>
      <c r="H30" s="3">
        <v>1945729643.1800001</v>
      </c>
      <c r="I30" s="3">
        <v>1254270356.8199999</v>
      </c>
      <c r="J30" s="4">
        <v>1.6050550765532701</v>
      </c>
      <c r="K30" s="4">
        <v>60.804051349375001</v>
      </c>
    </row>
    <row r="31" spans="1:11" x14ac:dyDescent="0.25">
      <c r="A31" s="1" t="s">
        <v>56</v>
      </c>
      <c r="B31" s="1" t="s">
        <v>24</v>
      </c>
      <c r="C31" s="2">
        <v>2200000000</v>
      </c>
      <c r="D31" s="2">
        <v>0</v>
      </c>
      <c r="E31" s="2">
        <v>0</v>
      </c>
      <c r="F31" s="2">
        <v>2200000000</v>
      </c>
      <c r="G31" s="2">
        <v>9813321.0999999996</v>
      </c>
      <c r="H31" s="3">
        <v>490097385.94</v>
      </c>
      <c r="I31" s="3">
        <v>1709902614.0599999</v>
      </c>
      <c r="J31" s="4">
        <v>0.404287049881632</v>
      </c>
      <c r="K31" s="4">
        <v>22.277153906363601</v>
      </c>
    </row>
    <row r="32" spans="1:11" x14ac:dyDescent="0.25">
      <c r="A32" s="1" t="s">
        <v>57</v>
      </c>
      <c r="B32" s="1" t="s">
        <v>26</v>
      </c>
      <c r="C32" s="2">
        <v>2750000000</v>
      </c>
      <c r="D32" s="2">
        <v>95953910</v>
      </c>
      <c r="E32" s="2">
        <v>0</v>
      </c>
      <c r="F32" s="2">
        <v>2845953910</v>
      </c>
      <c r="G32" s="2">
        <v>114322642</v>
      </c>
      <c r="H32" s="3">
        <v>2001030973</v>
      </c>
      <c r="I32" s="3">
        <v>844922937</v>
      </c>
      <c r="J32" s="4">
        <v>1.65067378852533</v>
      </c>
      <c r="K32" s="4">
        <v>70.311432872080502</v>
      </c>
    </row>
    <row r="33" spans="1:11" x14ac:dyDescent="0.25">
      <c r="A33" s="1" t="s">
        <v>58</v>
      </c>
      <c r="B33" s="1" t="s">
        <v>59</v>
      </c>
      <c r="C33" s="2">
        <v>1500000000</v>
      </c>
      <c r="D33" s="2">
        <v>0</v>
      </c>
      <c r="E33" s="2">
        <v>0</v>
      </c>
      <c r="F33" s="2">
        <v>1500000000</v>
      </c>
      <c r="G33" s="2">
        <v>4147602</v>
      </c>
      <c r="H33" s="3">
        <v>1214390261</v>
      </c>
      <c r="I33" s="3">
        <v>285609739</v>
      </c>
      <c r="J33" s="4">
        <v>1.0017646902625601</v>
      </c>
      <c r="K33" s="4">
        <v>80.959350733333295</v>
      </c>
    </row>
    <row r="34" spans="1:11" x14ac:dyDescent="0.25">
      <c r="A34" s="1" t="s">
        <v>60</v>
      </c>
      <c r="B34" s="1" t="s">
        <v>61</v>
      </c>
      <c r="C34" s="2">
        <v>1200000000</v>
      </c>
      <c r="D34" s="2">
        <v>0</v>
      </c>
      <c r="E34" s="2">
        <v>0</v>
      </c>
      <c r="F34" s="2">
        <v>1200000000</v>
      </c>
      <c r="G34" s="2">
        <v>97665040</v>
      </c>
      <c r="H34" s="3">
        <v>617343802</v>
      </c>
      <c r="I34" s="3">
        <v>582656198</v>
      </c>
      <c r="J34" s="4">
        <v>0.50925410262001602</v>
      </c>
      <c r="K34" s="4">
        <v>51.445316833333301</v>
      </c>
    </row>
    <row r="35" spans="1:11" x14ac:dyDescent="0.25">
      <c r="A35" s="1" t="s">
        <v>62</v>
      </c>
      <c r="B35" s="1" t="s">
        <v>63</v>
      </c>
      <c r="C35" s="2">
        <v>50000000</v>
      </c>
      <c r="D35" s="2">
        <v>95953910</v>
      </c>
      <c r="E35" s="2">
        <v>0</v>
      </c>
      <c r="F35" s="2">
        <v>145953910</v>
      </c>
      <c r="G35" s="2">
        <v>12510000</v>
      </c>
      <c r="H35" s="3">
        <v>169296910</v>
      </c>
      <c r="I35" s="3">
        <v>-23343000</v>
      </c>
      <c r="J35" s="4">
        <v>0.13965499564275499</v>
      </c>
      <c r="K35" s="4">
        <v>115.993405041359</v>
      </c>
    </row>
    <row r="36" spans="1:11" x14ac:dyDescent="0.25">
      <c r="A36" s="1" t="s">
        <v>64</v>
      </c>
      <c r="B36" s="1" t="s">
        <v>34</v>
      </c>
      <c r="C36" s="2">
        <v>2100000000</v>
      </c>
      <c r="D36" s="2">
        <v>0</v>
      </c>
      <c r="E36" s="2">
        <v>0</v>
      </c>
      <c r="F36" s="2">
        <v>2100000000</v>
      </c>
      <c r="G36" s="2">
        <v>420622185.41000003</v>
      </c>
      <c r="H36" s="3">
        <v>1711938572.95</v>
      </c>
      <c r="I36" s="3">
        <v>388061427.05000001</v>
      </c>
      <c r="J36" s="4">
        <v>1.4121980959132501</v>
      </c>
      <c r="K36" s="4">
        <v>81.520884426190506</v>
      </c>
    </row>
    <row r="37" spans="1:11" x14ac:dyDescent="0.25">
      <c r="A37" s="1" t="s">
        <v>65</v>
      </c>
      <c r="B37" s="1" t="s">
        <v>37</v>
      </c>
      <c r="C37" s="2">
        <v>2100000000</v>
      </c>
      <c r="D37" s="2">
        <v>0</v>
      </c>
      <c r="E37" s="2">
        <v>0</v>
      </c>
      <c r="F37" s="2">
        <v>2100000000</v>
      </c>
      <c r="G37" s="2">
        <v>420622185.41000003</v>
      </c>
      <c r="H37" s="3">
        <v>1711938572.95</v>
      </c>
      <c r="I37" s="3">
        <v>388061427.05000001</v>
      </c>
      <c r="J37" s="4">
        <v>1.4121980959132501</v>
      </c>
      <c r="K37" s="4">
        <v>81.520884426190506</v>
      </c>
    </row>
    <row r="38" spans="1:11" x14ac:dyDescent="0.25">
      <c r="A38" s="1" t="s">
        <v>66</v>
      </c>
      <c r="B38" s="1" t="s">
        <v>67</v>
      </c>
      <c r="C38" s="2">
        <v>0</v>
      </c>
      <c r="D38" s="2">
        <v>3945501127</v>
      </c>
      <c r="E38" s="2">
        <v>0</v>
      </c>
      <c r="F38" s="2">
        <v>3945501127</v>
      </c>
      <c r="G38" s="2">
        <v>0</v>
      </c>
      <c r="H38" s="3">
        <v>1347214357</v>
      </c>
      <c r="I38" s="3">
        <v>2598286770</v>
      </c>
      <c r="J38" s="4">
        <v>1.1113328362383701</v>
      </c>
      <c r="K38" s="4">
        <v>34.1455828711008</v>
      </c>
    </row>
    <row r="39" spans="1:11" x14ac:dyDescent="0.25">
      <c r="A39" s="1" t="s">
        <v>68</v>
      </c>
      <c r="B39" s="1" t="s">
        <v>69</v>
      </c>
      <c r="C39" s="2">
        <v>0</v>
      </c>
      <c r="D39" s="2">
        <v>242725000</v>
      </c>
      <c r="E39" s="2">
        <v>0</v>
      </c>
      <c r="F39" s="2">
        <v>242725000</v>
      </c>
      <c r="G39" s="2">
        <v>0</v>
      </c>
      <c r="H39" s="3">
        <v>169907500</v>
      </c>
      <c r="I39" s="3">
        <v>72817500</v>
      </c>
      <c r="J39" s="4">
        <v>0.140158678455332</v>
      </c>
      <c r="K39" s="4">
        <v>70</v>
      </c>
    </row>
    <row r="40" spans="1:11" x14ac:dyDescent="0.25">
      <c r="A40" s="1" t="s">
        <v>70</v>
      </c>
      <c r="B40" s="1" t="s">
        <v>71</v>
      </c>
      <c r="C40" s="2">
        <v>0</v>
      </c>
      <c r="D40" s="2">
        <v>155000000</v>
      </c>
      <c r="E40" s="2">
        <v>0</v>
      </c>
      <c r="F40" s="2">
        <v>155000000</v>
      </c>
      <c r="G40" s="2">
        <v>0</v>
      </c>
      <c r="H40" s="3">
        <v>77500000</v>
      </c>
      <c r="I40" s="3">
        <v>77500000</v>
      </c>
      <c r="J40" s="4">
        <v>6.3930653916326602E-2</v>
      </c>
      <c r="K40" s="4">
        <v>50</v>
      </c>
    </row>
    <row r="41" spans="1:11" x14ac:dyDescent="0.25">
      <c r="A41" s="1" t="s">
        <v>72</v>
      </c>
      <c r="B41" s="1" t="s">
        <v>73</v>
      </c>
      <c r="C41" s="2">
        <v>0</v>
      </c>
      <c r="D41" s="2">
        <v>165400000</v>
      </c>
      <c r="E41" s="2">
        <v>0</v>
      </c>
      <c r="F41" s="2">
        <v>165400000</v>
      </c>
      <c r="G41" s="2">
        <v>0</v>
      </c>
      <c r="H41" s="3">
        <v>66160000</v>
      </c>
      <c r="I41" s="3">
        <v>99240000</v>
      </c>
      <c r="J41" s="4">
        <v>5.4576155652957002E-2</v>
      </c>
      <c r="K41" s="4">
        <v>40</v>
      </c>
    </row>
    <row r="42" spans="1:11" x14ac:dyDescent="0.25">
      <c r="A42" s="1" t="s">
        <v>74</v>
      </c>
      <c r="B42" s="1" t="s">
        <v>75</v>
      </c>
      <c r="C42" s="2">
        <v>0</v>
      </c>
      <c r="D42" s="2">
        <v>525167500</v>
      </c>
      <c r="E42" s="2">
        <v>0</v>
      </c>
      <c r="F42" s="2">
        <v>525167500</v>
      </c>
      <c r="G42" s="2">
        <v>0</v>
      </c>
      <c r="H42" s="3">
        <v>210067000</v>
      </c>
      <c r="I42" s="3">
        <v>315100500</v>
      </c>
      <c r="J42" s="4">
        <v>0.17328671840311</v>
      </c>
      <c r="K42" s="4">
        <v>40</v>
      </c>
    </row>
    <row r="43" spans="1:11" x14ac:dyDescent="0.25">
      <c r="A43" s="1" t="s">
        <v>76</v>
      </c>
      <c r="B43" s="1" t="s">
        <v>77</v>
      </c>
      <c r="C43" s="2">
        <v>0</v>
      </c>
      <c r="D43" s="2">
        <v>1206239309</v>
      </c>
      <c r="E43" s="2">
        <v>0</v>
      </c>
      <c r="F43" s="2">
        <v>1206239309</v>
      </c>
      <c r="G43" s="2">
        <v>0</v>
      </c>
      <c r="H43" s="3">
        <v>578994857</v>
      </c>
      <c r="I43" s="3">
        <v>627244452</v>
      </c>
      <c r="J43" s="4">
        <v>0.47761961060903302</v>
      </c>
      <c r="K43" s="4">
        <v>47.999999061546099</v>
      </c>
    </row>
    <row r="44" spans="1:11" x14ac:dyDescent="0.25">
      <c r="A44" s="1" t="s">
        <v>78</v>
      </c>
      <c r="B44" s="1" t="s">
        <v>79</v>
      </c>
      <c r="C44" s="2">
        <v>0</v>
      </c>
      <c r="D44" s="2">
        <v>489170000</v>
      </c>
      <c r="E44" s="2">
        <v>0</v>
      </c>
      <c r="F44" s="2">
        <v>489170000</v>
      </c>
      <c r="G44" s="2">
        <v>0</v>
      </c>
      <c r="H44" s="3">
        <v>244585000</v>
      </c>
      <c r="I44" s="3">
        <v>244585000</v>
      </c>
      <c r="J44" s="4">
        <v>0.20176101920160999</v>
      </c>
      <c r="K44" s="4">
        <v>50</v>
      </c>
    </row>
    <row r="45" spans="1:11" x14ac:dyDescent="0.25">
      <c r="A45" s="1" t="s">
        <v>80</v>
      </c>
      <c r="B45" s="1" t="s">
        <v>81</v>
      </c>
      <c r="C45" s="2">
        <v>0</v>
      </c>
      <c r="D45" s="2">
        <v>27000000</v>
      </c>
      <c r="E45" s="2">
        <v>0</v>
      </c>
      <c r="F45" s="2">
        <v>27000000</v>
      </c>
      <c r="G45" s="2">
        <v>0</v>
      </c>
      <c r="H45" s="3">
        <v>0</v>
      </c>
      <c r="I45" s="3">
        <v>27000000</v>
      </c>
      <c r="J45" s="4">
        <v>0</v>
      </c>
      <c r="K45" s="4">
        <v>0</v>
      </c>
    </row>
    <row r="46" spans="1:11" x14ac:dyDescent="0.25">
      <c r="A46" s="1" t="s">
        <v>82</v>
      </c>
      <c r="B46" s="1" t="s">
        <v>83</v>
      </c>
      <c r="C46" s="2">
        <v>0</v>
      </c>
      <c r="D46" s="2">
        <v>16908750</v>
      </c>
      <c r="E46" s="2">
        <v>0</v>
      </c>
      <c r="F46" s="2">
        <v>16908750</v>
      </c>
      <c r="G46" s="2">
        <v>0</v>
      </c>
      <c r="H46" s="3">
        <v>0</v>
      </c>
      <c r="I46" s="3">
        <v>16908750</v>
      </c>
      <c r="J46" s="4">
        <v>0</v>
      </c>
      <c r="K46" s="4">
        <v>0</v>
      </c>
    </row>
    <row r="47" spans="1:11" x14ac:dyDescent="0.25">
      <c r="A47" s="1" t="s">
        <v>84</v>
      </c>
      <c r="B47" s="1" t="s">
        <v>85</v>
      </c>
      <c r="C47" s="2">
        <v>0</v>
      </c>
      <c r="D47" s="2">
        <v>111546155</v>
      </c>
      <c r="E47" s="2">
        <v>0</v>
      </c>
      <c r="F47" s="2">
        <v>111546155</v>
      </c>
      <c r="G47" s="2">
        <v>0</v>
      </c>
      <c r="H47" s="3">
        <v>0</v>
      </c>
      <c r="I47" s="3">
        <v>111546155</v>
      </c>
      <c r="J47" s="4">
        <v>0</v>
      </c>
      <c r="K47" s="4">
        <v>0</v>
      </c>
    </row>
    <row r="48" spans="1:11" x14ac:dyDescent="0.25">
      <c r="A48" s="1" t="s">
        <v>86</v>
      </c>
      <c r="B48" s="1" t="s">
        <v>87</v>
      </c>
      <c r="C48" s="2">
        <v>0</v>
      </c>
      <c r="D48" s="2">
        <v>976560000</v>
      </c>
      <c r="E48" s="2">
        <v>0</v>
      </c>
      <c r="F48" s="2">
        <v>976560000</v>
      </c>
      <c r="G48" s="2">
        <v>0</v>
      </c>
      <c r="H48" s="3">
        <v>0</v>
      </c>
      <c r="I48" s="3">
        <v>976560000</v>
      </c>
      <c r="J48" s="4">
        <v>0</v>
      </c>
      <c r="K48" s="4">
        <v>0</v>
      </c>
    </row>
    <row r="49" spans="1:11" x14ac:dyDescent="0.25">
      <c r="A49" s="1" t="s">
        <v>88</v>
      </c>
      <c r="B49" s="1" t="s">
        <v>89</v>
      </c>
      <c r="C49" s="2">
        <v>0</v>
      </c>
      <c r="D49" s="2">
        <v>29784413</v>
      </c>
      <c r="E49" s="2">
        <v>0</v>
      </c>
      <c r="F49" s="2">
        <v>29784413</v>
      </c>
      <c r="G49" s="2">
        <v>0</v>
      </c>
      <c r="H49" s="3">
        <v>0</v>
      </c>
      <c r="I49" s="3">
        <v>29784413</v>
      </c>
      <c r="J49" s="4">
        <v>0</v>
      </c>
      <c r="K49" s="4">
        <v>0</v>
      </c>
    </row>
    <row r="50" spans="1:11" x14ac:dyDescent="0.25">
      <c r="A50" s="1" t="s">
        <v>90</v>
      </c>
      <c r="B50" s="1" t="s">
        <v>91</v>
      </c>
      <c r="C50" s="2">
        <v>562500000</v>
      </c>
      <c r="D50" s="2">
        <v>260153087</v>
      </c>
      <c r="E50" s="2">
        <v>0</v>
      </c>
      <c r="F50" s="2">
        <v>822653087</v>
      </c>
      <c r="G50" s="2">
        <v>52524600</v>
      </c>
      <c r="H50" s="3">
        <v>456285073</v>
      </c>
      <c r="I50" s="3">
        <v>366368014</v>
      </c>
      <c r="J50" s="4">
        <v>0.37639487856966197</v>
      </c>
      <c r="K50" s="4">
        <v>55.4650654340765</v>
      </c>
    </row>
    <row r="51" spans="1:11" x14ac:dyDescent="0.25">
      <c r="A51" s="1" t="s">
        <v>92</v>
      </c>
      <c r="B51" s="1" t="s">
        <v>93</v>
      </c>
      <c r="C51" s="2">
        <v>500000</v>
      </c>
      <c r="D51" s="2">
        <v>0</v>
      </c>
      <c r="E51" s="2">
        <v>0</v>
      </c>
      <c r="F51" s="2">
        <v>500000</v>
      </c>
      <c r="G51" s="2">
        <v>0</v>
      </c>
      <c r="H51" s="3">
        <v>0</v>
      </c>
      <c r="I51" s="3">
        <v>500000</v>
      </c>
      <c r="J51" s="4">
        <v>0</v>
      </c>
      <c r="K51" s="4">
        <v>0</v>
      </c>
    </row>
    <row r="52" spans="1:11" x14ac:dyDescent="0.25">
      <c r="A52" s="1" t="s">
        <v>94</v>
      </c>
      <c r="B52" s="1" t="s">
        <v>95</v>
      </c>
      <c r="C52" s="2">
        <v>60000000</v>
      </c>
      <c r="D52" s="2">
        <v>225196800</v>
      </c>
      <c r="E52" s="2">
        <v>0</v>
      </c>
      <c r="F52" s="2">
        <v>285196800</v>
      </c>
      <c r="G52" s="2">
        <v>0</v>
      </c>
      <c r="H52" s="3">
        <v>165136800</v>
      </c>
      <c r="I52" s="3">
        <v>120060000</v>
      </c>
      <c r="J52" s="4">
        <v>0.13622327238257601</v>
      </c>
      <c r="K52" s="4">
        <v>57.902753467079599</v>
      </c>
    </row>
    <row r="53" spans="1:11" x14ac:dyDescent="0.25">
      <c r="A53" s="1" t="s">
        <v>96</v>
      </c>
      <c r="B53" s="1" t="s">
        <v>97</v>
      </c>
      <c r="C53" s="2">
        <v>40000000</v>
      </c>
      <c r="D53" s="2">
        <v>34956287</v>
      </c>
      <c r="E53" s="2">
        <v>0</v>
      </c>
      <c r="F53" s="2">
        <v>74956287</v>
      </c>
      <c r="G53" s="2">
        <v>6686000</v>
      </c>
      <c r="H53" s="3">
        <v>66352287</v>
      </c>
      <c r="I53" s="3">
        <v>8604000</v>
      </c>
      <c r="J53" s="4">
        <v>5.4734775441984199E-2</v>
      </c>
      <c r="K53" s="4">
        <v>88.5213097601806</v>
      </c>
    </row>
    <row r="54" spans="1:11" x14ac:dyDescent="0.25">
      <c r="A54" s="1" t="s">
        <v>98</v>
      </c>
      <c r="B54" s="1" t="s">
        <v>99</v>
      </c>
      <c r="C54" s="2">
        <v>250000000</v>
      </c>
      <c r="D54" s="2">
        <v>0</v>
      </c>
      <c r="E54" s="2">
        <v>0</v>
      </c>
      <c r="F54" s="2">
        <v>250000000</v>
      </c>
      <c r="G54" s="2">
        <v>2160000</v>
      </c>
      <c r="H54" s="3">
        <v>94636081</v>
      </c>
      <c r="I54" s="3">
        <v>155363919</v>
      </c>
      <c r="J54" s="4">
        <v>7.8066406998818796E-2</v>
      </c>
      <c r="K54" s="4">
        <v>37.8544324</v>
      </c>
    </row>
    <row r="55" spans="1:11" x14ac:dyDescent="0.25">
      <c r="A55" s="1" t="s">
        <v>100</v>
      </c>
      <c r="B55" s="1" t="s">
        <v>101</v>
      </c>
      <c r="C55" s="2">
        <v>170000000</v>
      </c>
      <c r="D55" s="2">
        <v>0</v>
      </c>
      <c r="E55" s="2">
        <v>0</v>
      </c>
      <c r="F55" s="2">
        <v>170000000</v>
      </c>
      <c r="G55" s="2">
        <v>43462600</v>
      </c>
      <c r="H55" s="3">
        <v>127523905</v>
      </c>
      <c r="I55" s="3">
        <v>42476095</v>
      </c>
      <c r="J55" s="4">
        <v>0.105195956601465</v>
      </c>
      <c r="K55" s="4">
        <v>75.0140617647059</v>
      </c>
    </row>
    <row r="56" spans="1:11" x14ac:dyDescent="0.25">
      <c r="A56" s="1" t="s">
        <v>102</v>
      </c>
      <c r="B56" s="1" t="s">
        <v>103</v>
      </c>
      <c r="C56" s="2">
        <v>2000000</v>
      </c>
      <c r="D56" s="2">
        <v>0</v>
      </c>
      <c r="E56" s="2">
        <v>0</v>
      </c>
      <c r="F56" s="2">
        <v>2000000</v>
      </c>
      <c r="G56" s="2">
        <v>0</v>
      </c>
      <c r="H56" s="3">
        <v>0</v>
      </c>
      <c r="I56" s="3">
        <v>2000000</v>
      </c>
      <c r="J56" s="4">
        <v>0</v>
      </c>
      <c r="K56" s="4">
        <v>0</v>
      </c>
    </row>
    <row r="57" spans="1:11" x14ac:dyDescent="0.25">
      <c r="A57" s="1" t="s">
        <v>104</v>
      </c>
      <c r="B57" s="1" t="s">
        <v>105</v>
      </c>
      <c r="C57" s="2">
        <v>10000000</v>
      </c>
      <c r="D57" s="2">
        <v>0</v>
      </c>
      <c r="E57" s="2">
        <v>0</v>
      </c>
      <c r="F57" s="2">
        <v>10000000</v>
      </c>
      <c r="G57" s="2">
        <v>0</v>
      </c>
      <c r="H57" s="3">
        <v>0</v>
      </c>
      <c r="I57" s="3">
        <v>10000000</v>
      </c>
      <c r="J57" s="4">
        <v>0</v>
      </c>
      <c r="K57" s="4">
        <v>0</v>
      </c>
    </row>
    <row r="58" spans="1:11" x14ac:dyDescent="0.25">
      <c r="A58" s="1" t="s">
        <v>106</v>
      </c>
      <c r="B58" s="1" t="s">
        <v>107</v>
      </c>
      <c r="C58" s="2">
        <v>20000000</v>
      </c>
      <c r="D58" s="2">
        <v>0</v>
      </c>
      <c r="E58" s="2">
        <v>0</v>
      </c>
      <c r="F58" s="2">
        <v>20000000</v>
      </c>
      <c r="G58" s="2">
        <v>0</v>
      </c>
      <c r="H58" s="3">
        <v>0</v>
      </c>
      <c r="I58" s="3">
        <v>20000000</v>
      </c>
      <c r="J58" s="4">
        <v>0</v>
      </c>
      <c r="K58" s="4">
        <v>0</v>
      </c>
    </row>
    <row r="59" spans="1:11" x14ac:dyDescent="0.25">
      <c r="A59" s="1" t="s">
        <v>108</v>
      </c>
      <c r="B59" s="1" t="s">
        <v>109</v>
      </c>
      <c r="C59" s="2">
        <v>10000000</v>
      </c>
      <c r="D59" s="2">
        <v>0</v>
      </c>
      <c r="E59" s="2">
        <v>0</v>
      </c>
      <c r="F59" s="2">
        <v>10000000</v>
      </c>
      <c r="G59" s="2">
        <v>216000</v>
      </c>
      <c r="H59" s="3">
        <v>2636000</v>
      </c>
      <c r="I59" s="3">
        <v>7364000</v>
      </c>
      <c r="J59" s="4">
        <v>2.1744671448185402E-3</v>
      </c>
      <c r="K59" s="4">
        <v>26.36</v>
      </c>
    </row>
    <row r="60" spans="1:11" x14ac:dyDescent="0.25">
      <c r="A60" s="1" t="s">
        <v>110</v>
      </c>
      <c r="B60" s="1" t="s">
        <v>111</v>
      </c>
      <c r="C60" s="2">
        <v>37000000</v>
      </c>
      <c r="D60" s="2">
        <v>158769721</v>
      </c>
      <c r="E60" s="2">
        <v>0</v>
      </c>
      <c r="F60" s="2">
        <v>195769721</v>
      </c>
      <c r="G60" s="2">
        <v>6522908</v>
      </c>
      <c r="H60" s="3">
        <v>216113355</v>
      </c>
      <c r="I60" s="3">
        <v>-20343634</v>
      </c>
      <c r="J60" s="4">
        <v>0.178274427163887</v>
      </c>
      <c r="K60" s="4">
        <v>110.391614135263</v>
      </c>
    </row>
    <row r="61" spans="1:11" x14ac:dyDescent="0.25">
      <c r="A61" s="1" t="s">
        <v>112</v>
      </c>
      <c r="B61" s="1" t="s">
        <v>113</v>
      </c>
      <c r="C61" s="2">
        <v>10000000</v>
      </c>
      <c r="D61" s="2">
        <v>0</v>
      </c>
      <c r="E61" s="2">
        <v>0</v>
      </c>
      <c r="F61" s="2">
        <v>10000000</v>
      </c>
      <c r="G61" s="2">
        <v>1730000</v>
      </c>
      <c r="H61" s="3">
        <v>16008200</v>
      </c>
      <c r="I61" s="3">
        <v>-6008200</v>
      </c>
      <c r="J61" s="4">
        <v>1.3205350890623699E-2</v>
      </c>
      <c r="K61" s="4">
        <v>160.08199999999999</v>
      </c>
    </row>
    <row r="62" spans="1:11" x14ac:dyDescent="0.25">
      <c r="A62" s="1" t="s">
        <v>114</v>
      </c>
      <c r="B62" s="1" t="s">
        <v>115</v>
      </c>
      <c r="C62" s="2">
        <v>22000000</v>
      </c>
      <c r="D62" s="2">
        <v>154203021</v>
      </c>
      <c r="E62" s="2">
        <v>0</v>
      </c>
      <c r="F62" s="2">
        <v>176203021</v>
      </c>
      <c r="G62" s="2">
        <v>2282908</v>
      </c>
      <c r="H62" s="3">
        <v>183506455</v>
      </c>
      <c r="I62" s="3">
        <v>-7303434</v>
      </c>
      <c r="J62" s="4">
        <v>0.15137661504538</v>
      </c>
      <c r="K62" s="4">
        <v>104.14489715247301</v>
      </c>
    </row>
    <row r="63" spans="1:11" x14ac:dyDescent="0.25">
      <c r="A63" s="1" t="s">
        <v>116</v>
      </c>
      <c r="B63" s="1" t="s">
        <v>117</v>
      </c>
      <c r="C63" s="2">
        <v>5000000</v>
      </c>
      <c r="D63" s="2">
        <v>2196100</v>
      </c>
      <c r="E63" s="2">
        <v>0</v>
      </c>
      <c r="F63" s="2">
        <v>7196100</v>
      </c>
      <c r="G63" s="2">
        <v>2315000</v>
      </c>
      <c r="H63" s="3">
        <v>13846100</v>
      </c>
      <c r="I63" s="3">
        <v>-6650000</v>
      </c>
      <c r="J63" s="4">
        <v>1.14218093831077E-2</v>
      </c>
      <c r="K63" s="4">
        <v>192.41116715998899</v>
      </c>
    </row>
    <row r="64" spans="1:11" x14ac:dyDescent="0.25">
      <c r="A64" s="1" t="s">
        <v>118</v>
      </c>
      <c r="B64" s="1" t="s">
        <v>119</v>
      </c>
      <c r="C64" s="2">
        <v>0</v>
      </c>
      <c r="D64" s="2">
        <v>2370600</v>
      </c>
      <c r="E64" s="2">
        <v>0</v>
      </c>
      <c r="F64" s="2">
        <v>2370600</v>
      </c>
      <c r="G64" s="2">
        <v>195000</v>
      </c>
      <c r="H64" s="3">
        <v>2752600</v>
      </c>
      <c r="I64" s="3">
        <v>-382000</v>
      </c>
      <c r="J64" s="4">
        <v>2.2706518447752301E-3</v>
      </c>
      <c r="K64" s="4">
        <v>116.114063950055</v>
      </c>
    </row>
    <row r="65" spans="1:11" x14ac:dyDescent="0.25">
      <c r="A65" s="1" t="s">
        <v>120</v>
      </c>
      <c r="B65" s="1" t="s">
        <v>121</v>
      </c>
      <c r="C65" s="2">
        <v>90000000</v>
      </c>
      <c r="D65" s="2">
        <v>1000000</v>
      </c>
      <c r="E65" s="2">
        <v>0</v>
      </c>
      <c r="F65" s="2">
        <v>91000000</v>
      </c>
      <c r="G65" s="2">
        <v>7798000</v>
      </c>
      <c r="H65" s="3">
        <v>74881089</v>
      </c>
      <c r="I65" s="3">
        <v>16118911</v>
      </c>
      <c r="J65" s="4">
        <v>6.1770283686924603E-2</v>
      </c>
      <c r="K65" s="4">
        <v>82.286910989011005</v>
      </c>
    </row>
    <row r="66" spans="1:11" x14ac:dyDescent="0.25">
      <c r="A66" s="1" t="s">
        <v>122</v>
      </c>
      <c r="B66" s="1" t="s">
        <v>123</v>
      </c>
      <c r="C66" s="2">
        <v>90000000</v>
      </c>
      <c r="D66" s="2">
        <v>0</v>
      </c>
      <c r="E66" s="2">
        <v>0</v>
      </c>
      <c r="F66" s="2">
        <v>90000000</v>
      </c>
      <c r="G66" s="2">
        <v>7798000</v>
      </c>
      <c r="H66" s="3">
        <v>74881089</v>
      </c>
      <c r="I66" s="3">
        <v>15118911</v>
      </c>
      <c r="J66" s="4">
        <v>6.1770283686924603E-2</v>
      </c>
      <c r="K66" s="4">
        <v>83.201210000000003</v>
      </c>
    </row>
    <row r="67" spans="1:11" x14ac:dyDescent="0.25">
      <c r="A67" s="1" t="s">
        <v>124</v>
      </c>
      <c r="B67" s="1" t="s">
        <v>125</v>
      </c>
      <c r="C67" s="2">
        <v>0</v>
      </c>
      <c r="D67" s="2">
        <v>1000000</v>
      </c>
      <c r="E67" s="2">
        <v>0</v>
      </c>
      <c r="F67" s="2">
        <v>1000000</v>
      </c>
      <c r="G67" s="2">
        <v>0</v>
      </c>
      <c r="H67" s="3">
        <v>0</v>
      </c>
      <c r="I67" s="3">
        <v>1000000</v>
      </c>
      <c r="J67" s="4">
        <v>0</v>
      </c>
      <c r="K67" s="4">
        <v>0</v>
      </c>
    </row>
    <row r="68" spans="1:11" x14ac:dyDescent="0.25">
      <c r="A68" s="1" t="s">
        <v>126</v>
      </c>
      <c r="B68" s="1" t="s">
        <v>127</v>
      </c>
      <c r="C68" s="2">
        <v>8000000000</v>
      </c>
      <c r="D68" s="2">
        <v>0</v>
      </c>
      <c r="E68" s="2">
        <v>0</v>
      </c>
      <c r="F68" s="2">
        <v>8000000000</v>
      </c>
      <c r="G68" s="2">
        <v>1685061565</v>
      </c>
      <c r="H68" s="3">
        <v>7195818630</v>
      </c>
      <c r="I68" s="3">
        <v>804181370</v>
      </c>
      <c r="J68" s="4">
        <v>5.9359147158604602</v>
      </c>
      <c r="K68" s="4">
        <v>89.947732875</v>
      </c>
    </row>
    <row r="69" spans="1:11" x14ac:dyDescent="0.25">
      <c r="A69" s="1" t="s">
        <v>128</v>
      </c>
      <c r="B69" s="1" t="s">
        <v>129</v>
      </c>
      <c r="C69" s="2">
        <v>8000000000</v>
      </c>
      <c r="D69" s="2">
        <v>0</v>
      </c>
      <c r="E69" s="2">
        <v>0</v>
      </c>
      <c r="F69" s="2">
        <v>8000000000</v>
      </c>
      <c r="G69" s="2">
        <v>1685061565</v>
      </c>
      <c r="H69" s="3">
        <v>7195818630</v>
      </c>
      <c r="I69" s="3">
        <v>804181370</v>
      </c>
      <c r="J69" s="4">
        <v>5.9359147158604602</v>
      </c>
      <c r="K69" s="4">
        <v>89.947732875</v>
      </c>
    </row>
    <row r="70" spans="1:11" x14ac:dyDescent="0.25">
      <c r="A70" s="1" t="s">
        <v>130</v>
      </c>
      <c r="B70" s="1" t="s">
        <v>131</v>
      </c>
      <c r="C70" s="2">
        <v>1760000000</v>
      </c>
      <c r="D70" s="2">
        <v>34692091952</v>
      </c>
      <c r="E70" s="2">
        <v>0</v>
      </c>
      <c r="F70" s="2">
        <v>36452091952</v>
      </c>
      <c r="G70" s="2">
        <v>1495035</v>
      </c>
      <c r="H70" s="3">
        <v>2664271729</v>
      </c>
      <c r="I70" s="3">
        <v>33787820223</v>
      </c>
      <c r="J70" s="4">
        <v>2.1977888238161598</v>
      </c>
      <c r="K70" s="4">
        <v>7.30896798051619</v>
      </c>
    </row>
    <row r="71" spans="1:11" x14ac:dyDescent="0.25">
      <c r="A71" s="1" t="s">
        <v>132</v>
      </c>
      <c r="B71" s="1" t="s">
        <v>133</v>
      </c>
      <c r="C71" s="2">
        <v>0</v>
      </c>
      <c r="D71" s="2">
        <v>34692091952</v>
      </c>
      <c r="E71" s="2">
        <v>0</v>
      </c>
      <c r="F71" s="2">
        <v>34692091952</v>
      </c>
      <c r="G71" s="2">
        <v>0</v>
      </c>
      <c r="H71" s="3">
        <v>1621789286</v>
      </c>
      <c r="I71" s="3">
        <v>33070302666</v>
      </c>
      <c r="J71" s="4">
        <v>1.3378328976577101</v>
      </c>
      <c r="K71" s="4">
        <v>4.6748097181453003</v>
      </c>
    </row>
    <row r="72" spans="1:11" x14ac:dyDescent="0.25">
      <c r="A72" s="1" t="s">
        <v>134</v>
      </c>
      <c r="B72" s="1" t="s">
        <v>135</v>
      </c>
      <c r="C72" s="2">
        <v>0</v>
      </c>
      <c r="D72" s="2">
        <v>439344686</v>
      </c>
      <c r="E72" s="2">
        <v>0</v>
      </c>
      <c r="F72" s="2">
        <v>439344686</v>
      </c>
      <c r="G72" s="2">
        <v>0</v>
      </c>
      <c r="H72" s="3">
        <v>0</v>
      </c>
      <c r="I72" s="3">
        <v>439344686</v>
      </c>
      <c r="J72" s="4">
        <v>0</v>
      </c>
      <c r="K72" s="4">
        <v>0</v>
      </c>
    </row>
    <row r="73" spans="1:11" x14ac:dyDescent="0.25">
      <c r="A73" s="1" t="s">
        <v>136</v>
      </c>
      <c r="B73" s="1" t="s">
        <v>137</v>
      </c>
      <c r="C73" s="2">
        <v>0</v>
      </c>
      <c r="D73" s="2">
        <v>10615844328</v>
      </c>
      <c r="E73" s="2">
        <v>0</v>
      </c>
      <c r="F73" s="2">
        <v>10615844328</v>
      </c>
      <c r="G73" s="2">
        <v>0</v>
      </c>
      <c r="H73" s="3">
        <v>0</v>
      </c>
      <c r="I73" s="3">
        <v>10615844328</v>
      </c>
      <c r="J73" s="4">
        <v>0</v>
      </c>
      <c r="K73" s="4">
        <v>0</v>
      </c>
    </row>
    <row r="74" spans="1:11" x14ac:dyDescent="0.25">
      <c r="A74" s="1" t="s">
        <v>138</v>
      </c>
      <c r="B74" s="1" t="s">
        <v>139</v>
      </c>
      <c r="C74" s="2">
        <v>0</v>
      </c>
      <c r="D74" s="2">
        <v>264050244</v>
      </c>
      <c r="E74" s="2">
        <v>0</v>
      </c>
      <c r="F74" s="2">
        <v>264050244</v>
      </c>
      <c r="G74" s="2">
        <v>0</v>
      </c>
      <c r="H74" s="3">
        <v>0</v>
      </c>
      <c r="I74" s="3">
        <v>264050244</v>
      </c>
      <c r="J74" s="4">
        <v>0</v>
      </c>
      <c r="K74" s="4">
        <v>0</v>
      </c>
    </row>
    <row r="75" spans="1:11" x14ac:dyDescent="0.25">
      <c r="A75" s="1" t="s">
        <v>140</v>
      </c>
      <c r="B75" s="1" t="s">
        <v>141</v>
      </c>
      <c r="C75" s="2">
        <v>0</v>
      </c>
      <c r="D75" s="2">
        <v>6020895508</v>
      </c>
      <c r="E75" s="2">
        <v>0</v>
      </c>
      <c r="F75" s="2">
        <v>6020895508</v>
      </c>
      <c r="G75" s="2">
        <v>0</v>
      </c>
      <c r="H75" s="3">
        <v>0</v>
      </c>
      <c r="I75" s="3">
        <v>6020895508</v>
      </c>
      <c r="J75" s="4">
        <v>0</v>
      </c>
      <c r="K75" s="4">
        <v>0</v>
      </c>
    </row>
    <row r="76" spans="1:11" x14ac:dyDescent="0.25">
      <c r="A76" s="1" t="s">
        <v>142</v>
      </c>
      <c r="B76" s="1" t="s">
        <v>143</v>
      </c>
      <c r="C76" s="2">
        <v>0</v>
      </c>
      <c r="D76" s="2">
        <v>6218758251</v>
      </c>
      <c r="E76" s="2">
        <v>0</v>
      </c>
      <c r="F76" s="2">
        <v>6218758251</v>
      </c>
      <c r="G76" s="2">
        <v>0</v>
      </c>
      <c r="H76" s="3">
        <v>1621789286</v>
      </c>
      <c r="I76" s="3">
        <v>4596968965</v>
      </c>
      <c r="J76" s="4">
        <v>1.3378328976577101</v>
      </c>
      <c r="K76" s="4">
        <v>26.078989093026902</v>
      </c>
    </row>
    <row r="77" spans="1:11" x14ac:dyDescent="0.25">
      <c r="A77" s="1" t="s">
        <v>144</v>
      </c>
      <c r="B77" s="1" t="s">
        <v>145</v>
      </c>
      <c r="C77" s="2">
        <v>0</v>
      </c>
      <c r="D77" s="2">
        <v>113443814</v>
      </c>
      <c r="E77" s="2">
        <v>0</v>
      </c>
      <c r="F77" s="2">
        <v>113443814</v>
      </c>
      <c r="G77" s="2">
        <v>0</v>
      </c>
      <c r="H77" s="3">
        <v>0</v>
      </c>
      <c r="I77" s="3">
        <v>113443814</v>
      </c>
      <c r="J77" s="4">
        <v>0</v>
      </c>
      <c r="K77" s="4">
        <v>0</v>
      </c>
    </row>
    <row r="78" spans="1:11" x14ac:dyDescent="0.25">
      <c r="A78" s="1" t="s">
        <v>146</v>
      </c>
      <c r="B78" s="1" t="s">
        <v>147</v>
      </c>
      <c r="C78" s="2">
        <v>0</v>
      </c>
      <c r="D78" s="2">
        <v>1643854298</v>
      </c>
      <c r="E78" s="2">
        <v>0</v>
      </c>
      <c r="F78" s="2">
        <v>1643854298</v>
      </c>
      <c r="G78" s="2">
        <v>0</v>
      </c>
      <c r="H78" s="3">
        <v>0</v>
      </c>
      <c r="I78" s="3">
        <v>1643854298</v>
      </c>
      <c r="J78" s="4">
        <v>0</v>
      </c>
      <c r="K78" s="4">
        <v>0</v>
      </c>
    </row>
    <row r="79" spans="1:11" x14ac:dyDescent="0.25">
      <c r="A79" s="1" t="s">
        <v>148</v>
      </c>
      <c r="B79" s="1" t="s">
        <v>149</v>
      </c>
      <c r="C79" s="2">
        <v>0</v>
      </c>
      <c r="D79" s="2">
        <v>8435030684</v>
      </c>
      <c r="E79" s="2">
        <v>0</v>
      </c>
      <c r="F79" s="2">
        <v>8435030684</v>
      </c>
      <c r="G79" s="2">
        <v>0</v>
      </c>
      <c r="H79" s="3">
        <v>0</v>
      </c>
      <c r="I79" s="3">
        <v>8435030684</v>
      </c>
      <c r="J79" s="4">
        <v>0</v>
      </c>
      <c r="K79" s="4">
        <v>0</v>
      </c>
    </row>
    <row r="80" spans="1:11" x14ac:dyDescent="0.25">
      <c r="A80" s="1" t="s">
        <v>150</v>
      </c>
      <c r="B80" s="1" t="s">
        <v>151</v>
      </c>
      <c r="C80" s="2">
        <v>0</v>
      </c>
      <c r="D80" s="2">
        <v>428248527</v>
      </c>
      <c r="E80" s="2">
        <v>0</v>
      </c>
      <c r="F80" s="2">
        <v>428248527</v>
      </c>
      <c r="G80" s="2">
        <v>0</v>
      </c>
      <c r="H80" s="3">
        <v>0</v>
      </c>
      <c r="I80" s="3">
        <v>428248527</v>
      </c>
      <c r="J80" s="4">
        <v>0</v>
      </c>
      <c r="K80" s="4">
        <v>0</v>
      </c>
    </row>
    <row r="81" spans="1:11" x14ac:dyDescent="0.25">
      <c r="A81" s="1" t="s">
        <v>152</v>
      </c>
      <c r="B81" s="1" t="s">
        <v>153</v>
      </c>
      <c r="C81" s="2">
        <v>0</v>
      </c>
      <c r="D81" s="2">
        <v>30645817</v>
      </c>
      <c r="E81" s="2">
        <v>0</v>
      </c>
      <c r="F81" s="2">
        <v>30645817</v>
      </c>
      <c r="G81" s="2">
        <v>0</v>
      </c>
      <c r="H81" s="3">
        <v>0</v>
      </c>
      <c r="I81" s="3">
        <v>30645817</v>
      </c>
      <c r="J81" s="4">
        <v>0</v>
      </c>
      <c r="K81" s="4">
        <v>0</v>
      </c>
    </row>
    <row r="82" spans="1:11" x14ac:dyDescent="0.25">
      <c r="A82" s="1" t="s">
        <v>154</v>
      </c>
      <c r="B82" s="1" t="s">
        <v>5</v>
      </c>
      <c r="C82" s="2">
        <v>0</v>
      </c>
      <c r="D82" s="2">
        <v>481975795</v>
      </c>
      <c r="E82" s="2">
        <v>0</v>
      </c>
      <c r="F82" s="2">
        <v>481975795</v>
      </c>
      <c r="G82" s="2">
        <v>0</v>
      </c>
      <c r="H82" s="3">
        <v>0</v>
      </c>
      <c r="I82" s="3">
        <v>481975795</v>
      </c>
      <c r="J82" s="4">
        <v>0</v>
      </c>
      <c r="K82" s="4">
        <v>0</v>
      </c>
    </row>
    <row r="83" spans="1:11" x14ac:dyDescent="0.25">
      <c r="A83" s="1" t="s">
        <v>155</v>
      </c>
      <c r="B83" s="1" t="s">
        <v>156</v>
      </c>
      <c r="C83" s="2">
        <v>200000000</v>
      </c>
      <c r="D83" s="2">
        <v>0</v>
      </c>
      <c r="E83" s="2">
        <v>0</v>
      </c>
      <c r="F83" s="2">
        <v>200000000</v>
      </c>
      <c r="G83" s="2">
        <v>1417035</v>
      </c>
      <c r="H83" s="3">
        <v>36251027</v>
      </c>
      <c r="I83" s="3">
        <v>163748973</v>
      </c>
      <c r="J83" s="4">
        <v>2.9903894983850501E-2</v>
      </c>
      <c r="K83" s="4">
        <v>18.1255135</v>
      </c>
    </row>
    <row r="84" spans="1:11" x14ac:dyDescent="0.25">
      <c r="A84" s="1" t="s">
        <v>157</v>
      </c>
      <c r="B84" s="1" t="s">
        <v>158</v>
      </c>
      <c r="C84" s="2">
        <v>200000000</v>
      </c>
      <c r="D84" s="2">
        <v>0</v>
      </c>
      <c r="E84" s="2">
        <v>0</v>
      </c>
      <c r="F84" s="2">
        <v>200000000</v>
      </c>
      <c r="G84" s="2">
        <v>1417035</v>
      </c>
      <c r="H84" s="3">
        <v>36251027</v>
      </c>
      <c r="I84" s="3">
        <v>163748973</v>
      </c>
      <c r="J84" s="4">
        <v>2.9903894983850501E-2</v>
      </c>
      <c r="K84" s="4">
        <v>18.1255135</v>
      </c>
    </row>
    <row r="85" spans="1:11" x14ac:dyDescent="0.25">
      <c r="A85" s="1" t="s">
        <v>159</v>
      </c>
      <c r="B85" s="1" t="s">
        <v>160</v>
      </c>
      <c r="C85" s="2">
        <v>260000000</v>
      </c>
      <c r="D85" s="2">
        <v>0</v>
      </c>
      <c r="E85" s="2">
        <v>0</v>
      </c>
      <c r="F85" s="2">
        <v>260000000</v>
      </c>
      <c r="G85" s="2">
        <v>78000</v>
      </c>
      <c r="H85" s="3">
        <v>176624054</v>
      </c>
      <c r="I85" s="3">
        <v>83375946</v>
      </c>
      <c r="J85" s="4">
        <v>0.14569924218803301</v>
      </c>
      <c r="K85" s="4">
        <v>67.932328461538503</v>
      </c>
    </row>
    <row r="86" spans="1:11" x14ac:dyDescent="0.25">
      <c r="A86" s="1" t="s">
        <v>161</v>
      </c>
      <c r="B86" s="1" t="s">
        <v>162</v>
      </c>
      <c r="C86" s="2">
        <v>260000000</v>
      </c>
      <c r="D86" s="2">
        <v>0</v>
      </c>
      <c r="E86" s="2">
        <v>0</v>
      </c>
      <c r="F86" s="2">
        <v>260000000</v>
      </c>
      <c r="G86" s="2">
        <v>78000</v>
      </c>
      <c r="H86" s="3">
        <v>176624054</v>
      </c>
      <c r="I86" s="3">
        <v>83375946</v>
      </c>
      <c r="J86" s="4">
        <v>0.14569924218803301</v>
      </c>
      <c r="K86" s="4">
        <v>67.932328461538503</v>
      </c>
    </row>
    <row r="87" spans="1:11" x14ac:dyDescent="0.25">
      <c r="A87" s="1" t="s">
        <v>163</v>
      </c>
      <c r="B87" s="1" t="s">
        <v>164</v>
      </c>
      <c r="C87" s="2">
        <v>1300000000</v>
      </c>
      <c r="D87" s="2">
        <v>0</v>
      </c>
      <c r="E87" s="2">
        <v>0</v>
      </c>
      <c r="F87" s="2">
        <v>1300000000</v>
      </c>
      <c r="G87" s="2">
        <v>0</v>
      </c>
      <c r="H87" s="3">
        <v>829607362</v>
      </c>
      <c r="I87" s="3">
        <v>470392638</v>
      </c>
      <c r="J87" s="4">
        <v>0.68435278898656404</v>
      </c>
      <c r="K87" s="4">
        <v>63.815950923076898</v>
      </c>
    </row>
    <row r="88" spans="1:11" x14ac:dyDescent="0.25">
      <c r="A88" s="1" t="s">
        <v>165</v>
      </c>
      <c r="B88" s="1" t="s">
        <v>166</v>
      </c>
      <c r="C88" s="2">
        <v>1300000000</v>
      </c>
      <c r="D88" s="2">
        <v>0</v>
      </c>
      <c r="E88" s="2">
        <v>0</v>
      </c>
      <c r="F88" s="2">
        <v>1300000000</v>
      </c>
      <c r="G88" s="2">
        <v>0</v>
      </c>
      <c r="H88" s="3">
        <v>829607362</v>
      </c>
      <c r="I88" s="3">
        <v>470392638</v>
      </c>
      <c r="J88" s="4">
        <v>0.68435278898656404</v>
      </c>
      <c r="K88" s="4">
        <v>63.815950923076898</v>
      </c>
    </row>
    <row r="89" spans="1:11" x14ac:dyDescent="0.25">
      <c r="A89" s="1" t="s">
        <v>167</v>
      </c>
      <c r="B89" s="1" t="s">
        <v>168</v>
      </c>
      <c r="C89" s="2">
        <v>5260000000</v>
      </c>
      <c r="D89" s="2">
        <v>0</v>
      </c>
      <c r="E89" s="2">
        <v>0</v>
      </c>
      <c r="F89" s="2">
        <v>5260000000</v>
      </c>
      <c r="G89" s="2">
        <v>467384241</v>
      </c>
      <c r="H89" s="3">
        <v>4165438967</v>
      </c>
      <c r="I89" s="3">
        <v>1094561033</v>
      </c>
      <c r="J89" s="4">
        <v>3.4361191872110699</v>
      </c>
      <c r="K89" s="4">
        <v>79.1908548859316</v>
      </c>
    </row>
    <row r="90" spans="1:11" x14ac:dyDescent="0.25">
      <c r="A90" s="1" t="s">
        <v>169</v>
      </c>
      <c r="B90" s="1" t="s">
        <v>170</v>
      </c>
      <c r="C90" s="2">
        <v>5260000000</v>
      </c>
      <c r="D90" s="2">
        <v>0</v>
      </c>
      <c r="E90" s="2">
        <v>0</v>
      </c>
      <c r="F90" s="2">
        <v>5260000000</v>
      </c>
      <c r="G90" s="2">
        <v>467384241</v>
      </c>
      <c r="H90" s="3">
        <v>4165438967</v>
      </c>
      <c r="I90" s="3">
        <v>1094561033</v>
      </c>
      <c r="J90" s="4">
        <v>3.4361191872110699</v>
      </c>
      <c r="K90" s="4">
        <v>79.1908548859316</v>
      </c>
    </row>
    <row r="91" spans="1:11" x14ac:dyDescent="0.25">
      <c r="A91" s="1" t="s">
        <v>171</v>
      </c>
      <c r="B91" s="1" t="s">
        <v>172</v>
      </c>
      <c r="C91" s="2">
        <v>5260000000</v>
      </c>
      <c r="D91" s="2">
        <v>0</v>
      </c>
      <c r="E91" s="2">
        <v>0</v>
      </c>
      <c r="F91" s="2">
        <v>5260000000</v>
      </c>
      <c r="G91" s="2">
        <v>467384241</v>
      </c>
      <c r="H91" s="3">
        <v>4165438967</v>
      </c>
      <c r="I91" s="3">
        <v>1094561033</v>
      </c>
      <c r="J91" s="4">
        <v>3.4361191872110699</v>
      </c>
      <c r="K91" s="4">
        <v>79.1908548859316</v>
      </c>
    </row>
    <row r="92" spans="1:11" x14ac:dyDescent="0.25">
      <c r="A92" s="1" t="s">
        <v>173</v>
      </c>
      <c r="B92" s="1" t="s">
        <v>174</v>
      </c>
      <c r="C92" s="2">
        <v>120871328846</v>
      </c>
      <c r="D92" s="2">
        <v>1767760908</v>
      </c>
      <c r="E92" s="2">
        <v>0</v>
      </c>
      <c r="F92" s="2">
        <v>122639089754</v>
      </c>
      <c r="G92" s="2">
        <v>8196896459</v>
      </c>
      <c r="H92" s="3">
        <v>91799911580</v>
      </c>
      <c r="I92" s="3">
        <v>30839178174</v>
      </c>
      <c r="J92" s="4">
        <v>75.7268177647789</v>
      </c>
      <c r="K92" s="4">
        <v>74.853712437152097</v>
      </c>
    </row>
    <row r="93" spans="1:11" x14ac:dyDescent="0.25">
      <c r="A93" s="1" t="s">
        <v>175</v>
      </c>
      <c r="B93" s="1" t="s">
        <v>176</v>
      </c>
      <c r="C93" s="2">
        <v>120871328846</v>
      </c>
      <c r="D93" s="2">
        <v>1767760908</v>
      </c>
      <c r="E93" s="2">
        <v>0</v>
      </c>
      <c r="F93" s="2">
        <v>122639089754</v>
      </c>
      <c r="G93" s="2">
        <v>8196896459</v>
      </c>
      <c r="H93" s="3">
        <v>91799911580</v>
      </c>
      <c r="I93" s="3">
        <v>30839178174</v>
      </c>
      <c r="J93" s="4">
        <v>75.7268177647789</v>
      </c>
      <c r="K93" s="4">
        <v>74.853712437152097</v>
      </c>
    </row>
    <row r="94" spans="1:11" x14ac:dyDescent="0.25">
      <c r="A94" s="1" t="s">
        <v>177</v>
      </c>
      <c r="B94" s="1" t="s">
        <v>178</v>
      </c>
      <c r="C94" s="2">
        <v>118871328846</v>
      </c>
      <c r="D94" s="2">
        <v>409524922</v>
      </c>
      <c r="E94" s="2">
        <v>0</v>
      </c>
      <c r="F94" s="2">
        <v>119280853768</v>
      </c>
      <c r="G94" s="2">
        <v>8160591900</v>
      </c>
      <c r="H94" s="3">
        <v>89594282998</v>
      </c>
      <c r="I94" s="3">
        <v>29686570770</v>
      </c>
      <c r="J94" s="4">
        <v>73.907369022278203</v>
      </c>
      <c r="K94" s="4">
        <v>75.112040338225597</v>
      </c>
    </row>
    <row r="95" spans="1:11" x14ac:dyDescent="0.25">
      <c r="A95" s="1" t="s">
        <v>179</v>
      </c>
      <c r="B95" s="1" t="s">
        <v>180</v>
      </c>
      <c r="C95" s="2">
        <v>79373429149</v>
      </c>
      <c r="D95" s="2">
        <v>0</v>
      </c>
      <c r="E95" s="2">
        <v>0</v>
      </c>
      <c r="F95" s="2">
        <v>79373429149</v>
      </c>
      <c r="G95" s="2">
        <v>5645649910</v>
      </c>
      <c r="H95" s="3">
        <v>60132060483</v>
      </c>
      <c r="I95" s="3">
        <v>19241368666</v>
      </c>
      <c r="J95" s="4">
        <v>49.603638038894097</v>
      </c>
      <c r="K95" s="4">
        <v>75.758425870853998</v>
      </c>
    </row>
    <row r="96" spans="1:11" x14ac:dyDescent="0.25">
      <c r="A96" s="1" t="s">
        <v>181</v>
      </c>
      <c r="B96" s="1" t="s">
        <v>182</v>
      </c>
      <c r="C96" s="2">
        <v>0</v>
      </c>
      <c r="D96" s="2">
        <v>409524922</v>
      </c>
      <c r="E96" s="2">
        <v>0</v>
      </c>
      <c r="F96" s="2">
        <v>409524922</v>
      </c>
      <c r="G96" s="2">
        <v>0</v>
      </c>
      <c r="H96" s="3">
        <v>0</v>
      </c>
      <c r="I96" s="3">
        <v>409524922</v>
      </c>
      <c r="J96" s="4">
        <v>0</v>
      </c>
      <c r="K96" s="4">
        <v>0</v>
      </c>
    </row>
    <row r="97" spans="1:14" ht="12.75" customHeight="1" x14ac:dyDescent="0.25">
      <c r="A97" s="1" t="s">
        <v>183</v>
      </c>
      <c r="B97" s="1" t="s">
        <v>184</v>
      </c>
      <c r="C97" s="2">
        <v>1773769846</v>
      </c>
      <c r="D97" s="2">
        <v>0</v>
      </c>
      <c r="E97" s="2">
        <v>0</v>
      </c>
      <c r="F97" s="2">
        <v>1773769846</v>
      </c>
      <c r="G97" s="2">
        <v>0</v>
      </c>
      <c r="H97" s="3">
        <v>1773769846</v>
      </c>
      <c r="I97" s="3">
        <v>0</v>
      </c>
      <c r="J97" s="4">
        <v>1.4632034342173199</v>
      </c>
      <c r="K97" s="4">
        <v>100</v>
      </c>
    </row>
    <row r="98" spans="1:14" ht="12.75" customHeight="1" x14ac:dyDescent="0.25">
      <c r="A98" s="1" t="s">
        <v>185</v>
      </c>
      <c r="B98" s="1" t="s">
        <v>186</v>
      </c>
      <c r="C98" s="2">
        <v>37724129851</v>
      </c>
      <c r="D98" s="2">
        <v>0</v>
      </c>
      <c r="E98" s="2">
        <v>0</v>
      </c>
      <c r="F98" s="2">
        <v>37724129851</v>
      </c>
      <c r="G98" s="2">
        <v>2514941990</v>
      </c>
      <c r="H98" s="3">
        <v>27688452669</v>
      </c>
      <c r="I98" s="3">
        <v>10035677182</v>
      </c>
      <c r="J98" s="4">
        <v>22.840527549166801</v>
      </c>
      <c r="K98" s="4">
        <v>73.397193728157106</v>
      </c>
    </row>
    <row r="99" spans="1:14" ht="12.75" customHeight="1" x14ac:dyDescent="0.25">
      <c r="A99" s="1" t="s">
        <v>187</v>
      </c>
      <c r="B99" s="1" t="s">
        <v>188</v>
      </c>
      <c r="C99" s="2">
        <v>0</v>
      </c>
      <c r="D99" s="2">
        <v>387483931</v>
      </c>
      <c r="E99" s="2">
        <v>0</v>
      </c>
      <c r="F99" s="2">
        <v>387483931</v>
      </c>
      <c r="G99" s="2">
        <v>0</v>
      </c>
      <c r="H99" s="3">
        <v>0</v>
      </c>
      <c r="I99" s="3">
        <v>387483931</v>
      </c>
      <c r="J99" s="4">
        <v>0</v>
      </c>
      <c r="K99" s="4">
        <v>0</v>
      </c>
    </row>
    <row r="100" spans="1:14" ht="12.75" customHeight="1" x14ac:dyDescent="0.25">
      <c r="A100" s="1" t="s">
        <v>189</v>
      </c>
      <c r="B100" s="1" t="s">
        <v>190</v>
      </c>
      <c r="C100" s="2">
        <v>0</v>
      </c>
      <c r="D100" s="2">
        <v>387483931</v>
      </c>
      <c r="E100" s="2">
        <v>0</v>
      </c>
      <c r="F100" s="2">
        <v>387483931</v>
      </c>
      <c r="G100" s="2">
        <v>0</v>
      </c>
      <c r="H100" s="3">
        <v>0</v>
      </c>
      <c r="I100" s="3">
        <v>387483931</v>
      </c>
      <c r="J100" s="4">
        <v>0</v>
      </c>
      <c r="K100" s="4">
        <v>0</v>
      </c>
    </row>
    <row r="101" spans="1:14" ht="12.75" customHeight="1" x14ac:dyDescent="0.25">
      <c r="A101" s="1" t="s">
        <v>191</v>
      </c>
      <c r="B101" s="1" t="s">
        <v>192</v>
      </c>
      <c r="C101" s="2">
        <v>0</v>
      </c>
      <c r="D101" s="2">
        <v>357206397</v>
      </c>
      <c r="E101" s="2">
        <v>0</v>
      </c>
      <c r="F101" s="2">
        <v>357206397</v>
      </c>
      <c r="G101" s="2">
        <v>0</v>
      </c>
      <c r="H101" s="3">
        <v>359727163</v>
      </c>
      <c r="I101" s="3">
        <v>-2520766</v>
      </c>
      <c r="J101" s="4">
        <v>0.296743132413613</v>
      </c>
      <c r="K101" s="4">
        <v>100.70568892975299</v>
      </c>
    </row>
    <row r="102" spans="1:14" ht="12.75" customHeight="1" x14ac:dyDescent="0.25">
      <c r="A102" s="1" t="s">
        <v>193</v>
      </c>
      <c r="B102" s="1" t="s">
        <v>194</v>
      </c>
      <c r="C102" s="2">
        <v>0</v>
      </c>
      <c r="D102" s="2">
        <v>357206397</v>
      </c>
      <c r="E102" s="2">
        <v>0</v>
      </c>
      <c r="F102" s="2">
        <v>357206397</v>
      </c>
      <c r="G102" s="2">
        <v>0</v>
      </c>
      <c r="H102" s="3">
        <v>359727163</v>
      </c>
      <c r="I102" s="3">
        <v>-2520766</v>
      </c>
      <c r="J102" s="4">
        <v>0.296743132413613</v>
      </c>
      <c r="K102" s="4">
        <v>100.70568892975299</v>
      </c>
    </row>
    <row r="103" spans="1:14" ht="12.75" customHeight="1" x14ac:dyDescent="0.25">
      <c r="A103" s="1" t="s">
        <v>195</v>
      </c>
      <c r="B103" s="1" t="s">
        <v>196</v>
      </c>
      <c r="C103" s="2">
        <v>2000000000</v>
      </c>
      <c r="D103" s="2">
        <v>0</v>
      </c>
      <c r="E103" s="2">
        <v>0</v>
      </c>
      <c r="F103" s="2">
        <v>2000000000</v>
      </c>
      <c r="G103" s="2">
        <v>36304559</v>
      </c>
      <c r="H103" s="3">
        <v>1845901419</v>
      </c>
      <c r="I103" s="3">
        <v>154098581</v>
      </c>
      <c r="J103" s="4">
        <v>1.52270561008704</v>
      </c>
      <c r="K103" s="4">
        <v>92.295070949999996</v>
      </c>
    </row>
    <row r="104" spans="1:14" ht="12.75" customHeight="1" x14ac:dyDescent="0.25">
      <c r="A104" s="1" t="s">
        <v>197</v>
      </c>
      <c r="B104" s="1" t="s">
        <v>198</v>
      </c>
      <c r="C104" s="2">
        <v>2000000000</v>
      </c>
      <c r="D104" s="2">
        <v>0</v>
      </c>
      <c r="E104" s="2">
        <v>0</v>
      </c>
      <c r="F104" s="2">
        <v>2000000000</v>
      </c>
      <c r="G104" s="2">
        <v>36304559</v>
      </c>
      <c r="H104" s="3">
        <v>1845901419</v>
      </c>
      <c r="I104" s="3">
        <v>154098581</v>
      </c>
      <c r="J104" s="4">
        <v>1.52270561008704</v>
      </c>
      <c r="K104" s="4">
        <v>92.295070949999996</v>
      </c>
    </row>
    <row r="105" spans="1:14" ht="12.75" customHeight="1" x14ac:dyDescent="0.25">
      <c r="A105" s="1" t="s">
        <v>199</v>
      </c>
      <c r="B105" s="1" t="s">
        <v>200</v>
      </c>
      <c r="C105" s="2">
        <v>0</v>
      </c>
      <c r="D105" s="2">
        <v>613545658</v>
      </c>
      <c r="E105" s="2">
        <v>0</v>
      </c>
      <c r="F105" s="2">
        <v>613545658</v>
      </c>
      <c r="G105" s="2">
        <v>0</v>
      </c>
      <c r="H105" s="3">
        <v>0</v>
      </c>
      <c r="I105" s="3">
        <v>613545658</v>
      </c>
      <c r="J105" s="4">
        <v>0</v>
      </c>
      <c r="K105" s="4">
        <v>0</v>
      </c>
    </row>
    <row r="106" spans="1:14" ht="12.75" customHeight="1" x14ac:dyDescent="0.25">
      <c r="A106" s="1" t="s">
        <v>201</v>
      </c>
      <c r="B106" s="1" t="s">
        <v>202</v>
      </c>
      <c r="C106" s="2">
        <v>0</v>
      </c>
      <c r="D106" s="2">
        <v>613545658</v>
      </c>
      <c r="E106" s="2">
        <v>0</v>
      </c>
      <c r="F106" s="2">
        <v>613545658</v>
      </c>
      <c r="G106" s="2">
        <v>0</v>
      </c>
      <c r="H106" s="3">
        <v>0</v>
      </c>
      <c r="I106" s="3">
        <v>613545658</v>
      </c>
      <c r="J106" s="4">
        <v>0</v>
      </c>
      <c r="K106" s="4">
        <v>0</v>
      </c>
    </row>
    <row r="107" spans="1:14" ht="12.75" customHeight="1" x14ac:dyDescent="0.25">
      <c r="A107" s="1" t="s">
        <v>203</v>
      </c>
      <c r="C107" s="2">
        <v>156690507689</v>
      </c>
      <c r="D107" s="2">
        <v>40921230705</v>
      </c>
      <c r="E107" s="2">
        <v>1000000</v>
      </c>
      <c r="F107" s="2">
        <v>197610738394</v>
      </c>
      <c r="G107" s="2">
        <v>12759845655.049999</v>
      </c>
      <c r="H107" s="3">
        <v>121225101344.08</v>
      </c>
      <c r="I107" s="2">
        <v>76385637049.919998</v>
      </c>
      <c r="J107" s="3">
        <v>100</v>
      </c>
      <c r="K107" s="3">
        <v>61.345401737419301</v>
      </c>
      <c r="L107" s="1" t="s">
        <v>204</v>
      </c>
      <c r="M107" s="1" t="s">
        <v>205</v>
      </c>
      <c r="N107" s="1" t="s">
        <v>206</v>
      </c>
    </row>
    <row r="108" spans="1:14" ht="12.75" customHeight="1" x14ac:dyDescent="0.25">
      <c r="A108" s="1" t="s">
        <v>207</v>
      </c>
      <c r="B108" s="1" t="s">
        <v>208</v>
      </c>
      <c r="C108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6"/>
  <sheetViews>
    <sheetView workbookViewId="0">
      <pane ySplit="1" topLeftCell="A29" activePane="bottomLeft" state="frozen"/>
      <selection pane="bottomLeft" activeCell="Q128" sqref="Q128"/>
    </sheetView>
  </sheetViews>
  <sheetFormatPr baseColWidth="10" defaultColWidth="24.85546875" defaultRowHeight="15" x14ac:dyDescent="0.25"/>
  <cols>
    <col min="1" max="1" width="14.5703125" style="39" customWidth="1"/>
    <col min="2" max="2" width="24.85546875" style="39"/>
    <col min="3" max="3" width="16.42578125" style="39" hidden="1" customWidth="1"/>
    <col min="4" max="4" width="16.140625" style="39" customWidth="1"/>
    <col min="5" max="9" width="0" style="39" hidden="1" customWidth="1"/>
    <col min="10" max="10" width="24.85546875" style="39"/>
    <col min="11" max="13" width="0" style="39" hidden="1" customWidth="1"/>
    <col min="14" max="14" width="24.85546875" style="39"/>
    <col min="15" max="15" width="0" style="39" hidden="1" customWidth="1"/>
    <col min="16" max="16384" width="24.85546875" style="39"/>
  </cols>
  <sheetData>
    <row r="1" spans="1:15" x14ac:dyDescent="0.25">
      <c r="A1" s="26" t="s">
        <v>210</v>
      </c>
      <c r="B1" s="26" t="s">
        <v>211</v>
      </c>
      <c r="C1" s="26" t="s">
        <v>212</v>
      </c>
      <c r="D1" s="40" t="s">
        <v>213</v>
      </c>
      <c r="E1" s="40" t="s">
        <v>214</v>
      </c>
      <c r="F1" s="40" t="s">
        <v>215</v>
      </c>
      <c r="G1" s="40" t="s">
        <v>216</v>
      </c>
      <c r="H1" s="40" t="s">
        <v>217</v>
      </c>
      <c r="I1" s="40" t="s">
        <v>218</v>
      </c>
      <c r="J1" s="40" t="s">
        <v>219</v>
      </c>
      <c r="K1" s="40" t="s">
        <v>220</v>
      </c>
      <c r="L1" s="40" t="s">
        <v>221</v>
      </c>
      <c r="M1" s="40" t="s">
        <v>222</v>
      </c>
      <c r="N1" s="40" t="s">
        <v>223</v>
      </c>
      <c r="O1" s="42" t="s">
        <v>224</v>
      </c>
    </row>
    <row r="2" spans="1:15" x14ac:dyDescent="0.25">
      <c r="A2" s="42" t="s">
        <v>225</v>
      </c>
      <c r="B2" s="42" t="s">
        <v>226</v>
      </c>
      <c r="C2" s="41">
        <v>92391143764</v>
      </c>
      <c r="D2" s="41">
        <v>95469024329</v>
      </c>
      <c r="E2" s="41">
        <v>3756412683</v>
      </c>
      <c r="F2" s="41">
        <v>88410613602</v>
      </c>
      <c r="G2" s="41">
        <v>9855549510</v>
      </c>
      <c r="H2" s="41">
        <v>7058410727</v>
      </c>
      <c r="I2" s="41">
        <v>7437019402</v>
      </c>
      <c r="J2" s="41">
        <v>78555064092</v>
      </c>
      <c r="K2" s="44">
        <v>7519299444</v>
      </c>
      <c r="L2" s="44">
        <v>73268746260</v>
      </c>
      <c r="M2" s="41">
        <v>7514302806</v>
      </c>
      <c r="N2" s="41">
        <v>72077957514.110001</v>
      </c>
      <c r="O2" s="41">
        <v>6477106577.8900003</v>
      </c>
    </row>
    <row r="3" spans="1:15" x14ac:dyDescent="0.25">
      <c r="A3" s="42" t="s">
        <v>227</v>
      </c>
      <c r="B3" s="42" t="s">
        <v>226</v>
      </c>
      <c r="C3" s="41">
        <v>78493464921</v>
      </c>
      <c r="D3" s="41">
        <v>80374197830</v>
      </c>
      <c r="E3" s="41">
        <v>3520420399</v>
      </c>
      <c r="F3" s="41">
        <v>77908833430</v>
      </c>
      <c r="G3" s="41">
        <v>9256478581</v>
      </c>
      <c r="H3" s="41">
        <v>2465364400</v>
      </c>
      <c r="I3" s="41">
        <v>6830109535</v>
      </c>
      <c r="J3" s="41">
        <v>68652354849</v>
      </c>
      <c r="K3" s="44">
        <v>6817276378</v>
      </c>
      <c r="L3" s="44">
        <v>65669762294.839996</v>
      </c>
      <c r="M3" s="41">
        <v>7036064119.5</v>
      </c>
      <c r="N3" s="41">
        <v>64802307579.839996</v>
      </c>
      <c r="O3" s="41">
        <v>3850047269.1599998</v>
      </c>
    </row>
    <row r="4" spans="1:15" x14ac:dyDescent="0.25">
      <c r="A4" s="42" t="s">
        <v>228</v>
      </c>
      <c r="B4" s="42" t="s">
        <v>226</v>
      </c>
      <c r="C4" s="41">
        <v>13897678843</v>
      </c>
      <c r="D4" s="41">
        <v>15094826499</v>
      </c>
      <c r="E4" s="41">
        <v>235992284</v>
      </c>
      <c r="F4" s="41">
        <v>10501780172</v>
      </c>
      <c r="G4" s="41">
        <v>599070929</v>
      </c>
      <c r="H4" s="41">
        <v>4593046327</v>
      </c>
      <c r="I4" s="41">
        <v>606909867</v>
      </c>
      <c r="J4" s="41">
        <v>9902709243</v>
      </c>
      <c r="K4" s="44">
        <v>702023066</v>
      </c>
      <c r="L4" s="44">
        <v>7598983965.1599998</v>
      </c>
      <c r="M4" s="41">
        <v>478238686.5</v>
      </c>
      <c r="N4" s="41">
        <v>7275649934.2700005</v>
      </c>
      <c r="O4" s="44">
        <v>2627059308.73</v>
      </c>
    </row>
    <row r="5" spans="1:15" x14ac:dyDescent="0.25">
      <c r="A5" s="42" t="s">
        <v>229</v>
      </c>
      <c r="B5" s="42" t="s">
        <v>230</v>
      </c>
      <c r="C5" s="41">
        <v>77493464921</v>
      </c>
      <c r="D5" s="41">
        <v>78904019432</v>
      </c>
      <c r="E5" s="41">
        <v>3365964930</v>
      </c>
      <c r="F5" s="41">
        <v>76774619009</v>
      </c>
      <c r="G5" s="41">
        <v>8745516604</v>
      </c>
      <c r="H5" s="41">
        <v>2129400423</v>
      </c>
      <c r="I5" s="41">
        <v>6817147099</v>
      </c>
      <c r="J5" s="41">
        <v>68029102405</v>
      </c>
      <c r="K5" s="44">
        <v>6810256378</v>
      </c>
      <c r="L5" s="44">
        <v>65210475465.839996</v>
      </c>
      <c r="M5" s="41">
        <v>7029044119.5</v>
      </c>
      <c r="N5" s="41">
        <v>64343020750.839996</v>
      </c>
      <c r="O5" s="41">
        <v>3686081654.1599998</v>
      </c>
    </row>
    <row r="6" spans="1:15" x14ac:dyDescent="0.25">
      <c r="A6" s="42" t="s">
        <v>231</v>
      </c>
      <c r="B6" s="42" t="s">
        <v>230</v>
      </c>
      <c r="C6" s="41">
        <v>77493464921</v>
      </c>
      <c r="D6" s="41">
        <v>78904019432</v>
      </c>
      <c r="E6" s="41">
        <v>3365964930</v>
      </c>
      <c r="F6" s="41">
        <v>76774619009</v>
      </c>
      <c r="G6" s="41">
        <v>8745516604</v>
      </c>
      <c r="H6" s="41">
        <v>2129400423</v>
      </c>
      <c r="I6" s="41">
        <v>6817147099</v>
      </c>
      <c r="J6" s="41">
        <v>68029102405</v>
      </c>
      <c r="K6" s="44">
        <v>6810256378</v>
      </c>
      <c r="L6" s="44">
        <v>65210475465.839996</v>
      </c>
      <c r="M6" s="41">
        <v>7029044119.5</v>
      </c>
      <c r="N6" s="41">
        <v>64343020750.839996</v>
      </c>
      <c r="O6" s="41">
        <v>3686081654.1599998</v>
      </c>
    </row>
    <row r="7" spans="1:15" x14ac:dyDescent="0.25">
      <c r="A7" s="42" t="s">
        <v>232</v>
      </c>
      <c r="B7" s="42" t="s">
        <v>233</v>
      </c>
      <c r="C7" s="41">
        <v>70975529386</v>
      </c>
      <c r="D7" s="41">
        <v>67884689895</v>
      </c>
      <c r="E7" s="41">
        <v>3321075576</v>
      </c>
      <c r="F7" s="41">
        <v>67397512746</v>
      </c>
      <c r="G7" s="41">
        <v>7793156883</v>
      </c>
      <c r="H7" s="41">
        <v>487177149</v>
      </c>
      <c r="I7" s="41">
        <v>5881252862</v>
      </c>
      <c r="J7" s="41">
        <v>59604355863</v>
      </c>
      <c r="K7" s="44">
        <v>5749424155</v>
      </c>
      <c r="L7" s="44">
        <v>59316760030</v>
      </c>
      <c r="M7" s="41">
        <v>6171136403</v>
      </c>
      <c r="N7" s="41">
        <v>58856192135</v>
      </c>
      <c r="O7" s="41">
        <v>748163728</v>
      </c>
    </row>
    <row r="8" spans="1:15" x14ac:dyDescent="0.25">
      <c r="A8" s="42" t="s">
        <v>234</v>
      </c>
      <c r="B8" s="42" t="s">
        <v>233</v>
      </c>
      <c r="C8" s="41">
        <v>70975529386</v>
      </c>
      <c r="D8" s="41">
        <v>67884689895</v>
      </c>
      <c r="E8" s="41">
        <v>3321075576</v>
      </c>
      <c r="F8" s="41">
        <v>67397512746</v>
      </c>
      <c r="G8" s="41">
        <v>7793156883</v>
      </c>
      <c r="H8" s="41">
        <v>487177149</v>
      </c>
      <c r="I8" s="41">
        <v>5881252862</v>
      </c>
      <c r="J8" s="41">
        <v>59604355863</v>
      </c>
      <c r="K8" s="44">
        <v>5749424155</v>
      </c>
      <c r="L8" s="44">
        <v>59316760030</v>
      </c>
      <c r="M8" s="41">
        <v>6171136403</v>
      </c>
      <c r="N8" s="41">
        <v>58856192135</v>
      </c>
      <c r="O8" s="41">
        <v>748163728</v>
      </c>
    </row>
    <row r="9" spans="1:15" x14ac:dyDescent="0.25">
      <c r="A9" s="42" t="s">
        <v>235</v>
      </c>
      <c r="B9" s="42" t="s">
        <v>236</v>
      </c>
      <c r="C9" s="41">
        <v>44661050880</v>
      </c>
      <c r="D9" s="41">
        <v>33150463027</v>
      </c>
      <c r="E9" s="41">
        <v>3264718492</v>
      </c>
      <c r="F9" s="41">
        <v>32877580098</v>
      </c>
      <c r="G9" s="41">
        <v>11646497</v>
      </c>
      <c r="H9" s="41">
        <v>272882929</v>
      </c>
      <c r="I9" s="41">
        <v>3264718492</v>
      </c>
      <c r="J9" s="41">
        <v>32865933601</v>
      </c>
      <c r="K9" s="44">
        <v>3264718492</v>
      </c>
      <c r="L9" s="44">
        <v>32865933601</v>
      </c>
      <c r="M9" s="41">
        <v>3264718492</v>
      </c>
      <c r="N9" s="41">
        <v>32865933601</v>
      </c>
      <c r="O9" s="41">
        <v>0</v>
      </c>
    </row>
    <row r="10" spans="1:15" x14ac:dyDescent="0.25">
      <c r="A10" s="42" t="s">
        <v>237</v>
      </c>
      <c r="B10" s="42" t="s">
        <v>236</v>
      </c>
      <c r="C10" s="41">
        <v>44661050880</v>
      </c>
      <c r="D10" s="41">
        <v>33150463027</v>
      </c>
      <c r="E10" s="41">
        <v>3264718492</v>
      </c>
      <c r="F10" s="41">
        <v>32877580098</v>
      </c>
      <c r="G10" s="41">
        <v>11646497</v>
      </c>
      <c r="H10" s="41">
        <v>272882929</v>
      </c>
      <c r="I10" s="41">
        <v>3264718492</v>
      </c>
      <c r="J10" s="41">
        <v>32865933601</v>
      </c>
      <c r="K10" s="44">
        <v>3264718492</v>
      </c>
      <c r="L10" s="44">
        <v>32865933601</v>
      </c>
      <c r="M10" s="41">
        <v>3264718492</v>
      </c>
      <c r="N10" s="41">
        <v>32865933601</v>
      </c>
      <c r="O10" s="41">
        <v>0</v>
      </c>
    </row>
    <row r="11" spans="1:15" x14ac:dyDescent="0.25">
      <c r="A11" s="42" t="s">
        <v>238</v>
      </c>
      <c r="B11" s="42" t="s">
        <v>239</v>
      </c>
      <c r="C11" s="41">
        <v>32544800287</v>
      </c>
      <c r="D11" s="41">
        <v>26482312514</v>
      </c>
      <c r="E11" s="41">
        <v>2932980887</v>
      </c>
      <c r="F11" s="41">
        <v>26482312514</v>
      </c>
      <c r="G11" s="41">
        <v>0</v>
      </c>
      <c r="H11" s="41">
        <v>0</v>
      </c>
      <c r="I11" s="41">
        <v>2932980887</v>
      </c>
      <c r="J11" s="41">
        <v>26482312514</v>
      </c>
      <c r="K11" s="44">
        <v>2932980887</v>
      </c>
      <c r="L11" s="44">
        <v>26482312514</v>
      </c>
      <c r="M11" s="41">
        <v>2932980887</v>
      </c>
      <c r="N11" s="41">
        <v>26482312514</v>
      </c>
      <c r="O11" s="41">
        <v>0</v>
      </c>
    </row>
    <row r="12" spans="1:15" x14ac:dyDescent="0.25">
      <c r="A12" s="42" t="s">
        <v>240</v>
      </c>
      <c r="B12" s="42" t="s">
        <v>241</v>
      </c>
      <c r="C12" s="41">
        <v>957566567</v>
      </c>
      <c r="D12" s="41">
        <v>932566567</v>
      </c>
      <c r="E12" s="41">
        <v>17961098</v>
      </c>
      <c r="F12" s="41">
        <v>932513090</v>
      </c>
      <c r="G12" s="41">
        <v>0</v>
      </c>
      <c r="H12" s="41">
        <v>53477</v>
      </c>
      <c r="I12" s="41">
        <v>17961098</v>
      </c>
      <c r="J12" s="41">
        <v>932513090</v>
      </c>
      <c r="K12" s="44">
        <v>17961098</v>
      </c>
      <c r="L12" s="44">
        <v>932513090</v>
      </c>
      <c r="M12" s="41">
        <v>17961098</v>
      </c>
      <c r="N12" s="41">
        <v>932513090</v>
      </c>
      <c r="O12" s="41">
        <v>0</v>
      </c>
    </row>
    <row r="13" spans="1:15" x14ac:dyDescent="0.25">
      <c r="A13" s="42" t="s">
        <v>242</v>
      </c>
      <c r="B13" s="42" t="s">
        <v>243</v>
      </c>
      <c r="C13" s="41">
        <v>171000000</v>
      </c>
      <c r="D13" s="41">
        <v>131000000</v>
      </c>
      <c r="E13" s="41">
        <v>16817300</v>
      </c>
      <c r="F13" s="41">
        <v>101217103</v>
      </c>
      <c r="G13" s="41">
        <v>0</v>
      </c>
      <c r="H13" s="41">
        <v>29782897</v>
      </c>
      <c r="I13" s="41">
        <v>16817300</v>
      </c>
      <c r="J13" s="41">
        <v>101217103</v>
      </c>
      <c r="K13" s="44">
        <v>16817300</v>
      </c>
      <c r="L13" s="44">
        <v>101217103</v>
      </c>
      <c r="M13" s="41">
        <v>16817300</v>
      </c>
      <c r="N13" s="41">
        <v>101217103</v>
      </c>
      <c r="O13" s="41">
        <v>0</v>
      </c>
    </row>
    <row r="14" spans="1:15" x14ac:dyDescent="0.25">
      <c r="A14" s="42" t="s">
        <v>244</v>
      </c>
      <c r="B14" s="42" t="s">
        <v>245</v>
      </c>
      <c r="C14" s="41">
        <v>3167743298</v>
      </c>
      <c r="D14" s="41">
        <v>25064593</v>
      </c>
      <c r="E14" s="41">
        <v>0</v>
      </c>
      <c r="F14" s="41">
        <v>25064593</v>
      </c>
      <c r="G14" s="41">
        <v>0</v>
      </c>
      <c r="H14" s="41">
        <v>0</v>
      </c>
      <c r="I14" s="41">
        <v>0</v>
      </c>
      <c r="J14" s="41">
        <v>25064593</v>
      </c>
      <c r="K14" s="44">
        <v>0</v>
      </c>
      <c r="L14" s="44">
        <v>25064593</v>
      </c>
      <c r="M14" s="41">
        <v>0</v>
      </c>
      <c r="N14" s="41">
        <v>25064593</v>
      </c>
      <c r="O14" s="41">
        <v>0</v>
      </c>
    </row>
    <row r="15" spans="1:15" x14ac:dyDescent="0.25">
      <c r="A15" s="42" t="s">
        <v>246</v>
      </c>
      <c r="B15" s="42" t="s">
        <v>247</v>
      </c>
      <c r="C15" s="41">
        <v>2370948621</v>
      </c>
      <c r="D15" s="41">
        <v>2320948621</v>
      </c>
      <c r="E15" s="41">
        <v>15046265</v>
      </c>
      <c r="F15" s="41">
        <v>2286344746</v>
      </c>
      <c r="G15" s="41">
        <v>0</v>
      </c>
      <c r="H15" s="41">
        <v>34603875</v>
      </c>
      <c r="I15" s="41">
        <v>15046265</v>
      </c>
      <c r="J15" s="41">
        <v>2286344746</v>
      </c>
      <c r="K15" s="44">
        <v>15046265</v>
      </c>
      <c r="L15" s="44">
        <v>2286344746</v>
      </c>
      <c r="M15" s="41">
        <v>15046265</v>
      </c>
      <c r="N15" s="41">
        <v>2286344746</v>
      </c>
      <c r="O15" s="41">
        <v>0</v>
      </c>
    </row>
    <row r="16" spans="1:15" x14ac:dyDescent="0.25">
      <c r="A16" s="42" t="s">
        <v>248</v>
      </c>
      <c r="B16" s="42" t="s">
        <v>249</v>
      </c>
      <c r="C16" s="41">
        <v>2193690156</v>
      </c>
      <c r="D16" s="41">
        <v>259097450</v>
      </c>
      <c r="E16" s="41">
        <v>51174</v>
      </c>
      <c r="F16" s="41">
        <v>259097350</v>
      </c>
      <c r="G16" s="41">
        <v>0</v>
      </c>
      <c r="H16" s="41">
        <v>100</v>
      </c>
      <c r="I16" s="41">
        <v>51174</v>
      </c>
      <c r="J16" s="41">
        <v>259097350</v>
      </c>
      <c r="K16" s="44">
        <v>51174</v>
      </c>
      <c r="L16" s="44">
        <v>259097350</v>
      </c>
      <c r="M16" s="41">
        <v>51174</v>
      </c>
      <c r="N16" s="41">
        <v>259097350</v>
      </c>
      <c r="O16" s="41">
        <v>0</v>
      </c>
    </row>
    <row r="17" spans="1:15" x14ac:dyDescent="0.25">
      <c r="A17" s="42" t="s">
        <v>250</v>
      </c>
      <c r="B17" s="42" t="s">
        <v>251</v>
      </c>
      <c r="C17" s="41">
        <v>44546873</v>
      </c>
      <c r="D17" s="41">
        <v>40546873</v>
      </c>
      <c r="E17" s="41">
        <v>4068170</v>
      </c>
      <c r="F17" s="41">
        <v>34400864</v>
      </c>
      <c r="G17" s="41">
        <v>0</v>
      </c>
      <c r="H17" s="41">
        <v>6146009</v>
      </c>
      <c r="I17" s="41">
        <v>4068170</v>
      </c>
      <c r="J17" s="41">
        <v>34400864</v>
      </c>
      <c r="K17" s="44">
        <v>4068170</v>
      </c>
      <c r="L17" s="44">
        <v>34400864</v>
      </c>
      <c r="M17" s="41">
        <v>4068170</v>
      </c>
      <c r="N17" s="41">
        <v>34400864</v>
      </c>
      <c r="O17" s="41">
        <v>0</v>
      </c>
    </row>
    <row r="18" spans="1:15" x14ac:dyDescent="0.25">
      <c r="A18" s="42" t="s">
        <v>252</v>
      </c>
      <c r="B18" s="42" t="s">
        <v>253</v>
      </c>
      <c r="C18" s="41">
        <v>110293772</v>
      </c>
      <c r="D18" s="41">
        <v>110293772</v>
      </c>
      <c r="E18" s="41">
        <v>12583475</v>
      </c>
      <c r="F18" s="41">
        <v>110157491</v>
      </c>
      <c r="G18" s="41">
        <v>0</v>
      </c>
      <c r="H18" s="41">
        <v>136281</v>
      </c>
      <c r="I18" s="41">
        <v>12583475</v>
      </c>
      <c r="J18" s="41">
        <v>110157491</v>
      </c>
      <c r="K18" s="44">
        <v>12583475</v>
      </c>
      <c r="L18" s="44">
        <v>110157491</v>
      </c>
      <c r="M18" s="41">
        <v>12583475</v>
      </c>
      <c r="N18" s="41">
        <v>110157491</v>
      </c>
      <c r="O18" s="41">
        <v>0</v>
      </c>
    </row>
    <row r="19" spans="1:15" x14ac:dyDescent="0.25">
      <c r="A19" s="42" t="s">
        <v>254</v>
      </c>
      <c r="B19" s="42" t="s">
        <v>255</v>
      </c>
      <c r="C19" s="41">
        <v>430470757</v>
      </c>
      <c r="D19" s="41">
        <v>380470757</v>
      </c>
      <c r="E19" s="41">
        <v>36320007</v>
      </c>
      <c r="F19" s="41">
        <v>326187373</v>
      </c>
      <c r="G19" s="41">
        <v>0</v>
      </c>
      <c r="H19" s="41">
        <v>54283384</v>
      </c>
      <c r="I19" s="41">
        <v>36320007</v>
      </c>
      <c r="J19" s="41">
        <v>326187373</v>
      </c>
      <c r="K19" s="44">
        <v>36320007</v>
      </c>
      <c r="L19" s="44">
        <v>326187373</v>
      </c>
      <c r="M19" s="41">
        <v>36320007</v>
      </c>
      <c r="N19" s="41">
        <v>326187373</v>
      </c>
      <c r="O19" s="41">
        <v>0</v>
      </c>
    </row>
    <row r="20" spans="1:15" x14ac:dyDescent="0.25">
      <c r="A20" s="42" t="s">
        <v>256</v>
      </c>
      <c r="B20" s="42" t="s">
        <v>257</v>
      </c>
      <c r="C20" s="41">
        <v>1724255910</v>
      </c>
      <c r="D20" s="41">
        <v>1444255910</v>
      </c>
      <c r="E20" s="41">
        <v>135639754</v>
      </c>
      <c r="F20" s="41">
        <v>1344193733</v>
      </c>
      <c r="G20" s="41">
        <v>0</v>
      </c>
      <c r="H20" s="41">
        <v>100062177</v>
      </c>
      <c r="I20" s="41">
        <v>135639754</v>
      </c>
      <c r="J20" s="41">
        <v>1344193733</v>
      </c>
      <c r="K20" s="44">
        <v>135639754</v>
      </c>
      <c r="L20" s="44">
        <v>1344193733</v>
      </c>
      <c r="M20" s="41">
        <v>135639754</v>
      </c>
      <c r="N20" s="41">
        <v>1344193733</v>
      </c>
      <c r="O20" s="41">
        <v>0</v>
      </c>
    </row>
    <row r="21" spans="1:15" x14ac:dyDescent="0.25">
      <c r="A21" s="42" t="s">
        <v>258</v>
      </c>
      <c r="B21" s="42" t="s">
        <v>259</v>
      </c>
      <c r="C21" s="41">
        <v>418734639</v>
      </c>
      <c r="D21" s="41">
        <v>368734639</v>
      </c>
      <c r="E21" s="41">
        <v>35309589</v>
      </c>
      <c r="F21" s="41">
        <v>321479917</v>
      </c>
      <c r="G21" s="41">
        <v>0</v>
      </c>
      <c r="H21" s="41">
        <v>47254722</v>
      </c>
      <c r="I21" s="41">
        <v>35309589</v>
      </c>
      <c r="J21" s="41">
        <v>321479917</v>
      </c>
      <c r="K21" s="44">
        <v>35309589</v>
      </c>
      <c r="L21" s="44">
        <v>321479917</v>
      </c>
      <c r="M21" s="41">
        <v>35309589</v>
      </c>
      <c r="N21" s="41">
        <v>321479917</v>
      </c>
      <c r="O21" s="41">
        <v>0</v>
      </c>
    </row>
    <row r="22" spans="1:15" x14ac:dyDescent="0.25">
      <c r="A22" s="42" t="s">
        <v>260</v>
      </c>
      <c r="B22" s="42" t="s">
        <v>261</v>
      </c>
      <c r="C22" s="41">
        <v>0</v>
      </c>
      <c r="D22" s="41">
        <v>338919536</v>
      </c>
      <c r="E22" s="41">
        <v>42418734</v>
      </c>
      <c r="F22" s="41">
        <v>338919536</v>
      </c>
      <c r="G22" s="41">
        <v>0</v>
      </c>
      <c r="H22" s="41">
        <v>0</v>
      </c>
      <c r="I22" s="41">
        <v>42418734</v>
      </c>
      <c r="J22" s="41">
        <v>338919536</v>
      </c>
      <c r="K22" s="44">
        <v>42418734</v>
      </c>
      <c r="L22" s="44">
        <v>338919536</v>
      </c>
      <c r="M22" s="41">
        <v>42418734</v>
      </c>
      <c r="N22" s="41">
        <v>338919536</v>
      </c>
      <c r="O22" s="41">
        <v>0</v>
      </c>
    </row>
    <row r="23" spans="1:15" x14ac:dyDescent="0.25">
      <c r="A23" s="42" t="s">
        <v>262</v>
      </c>
      <c r="B23" s="42" t="s">
        <v>263</v>
      </c>
      <c r="C23" s="41">
        <v>279000000</v>
      </c>
      <c r="D23" s="41">
        <v>316251795</v>
      </c>
      <c r="E23" s="41">
        <v>15522039</v>
      </c>
      <c r="F23" s="41">
        <v>315691788</v>
      </c>
      <c r="G23" s="41">
        <v>11646497</v>
      </c>
      <c r="H23" s="41">
        <v>560007</v>
      </c>
      <c r="I23" s="41">
        <v>15522039</v>
      </c>
      <c r="J23" s="41">
        <v>304045291</v>
      </c>
      <c r="K23" s="44">
        <v>15522039</v>
      </c>
      <c r="L23" s="44">
        <v>304045291</v>
      </c>
      <c r="M23" s="41">
        <v>15522039</v>
      </c>
      <c r="N23" s="41">
        <v>304045291</v>
      </c>
      <c r="O23" s="41">
        <v>0</v>
      </c>
    </row>
    <row r="24" spans="1:15" x14ac:dyDescent="0.25">
      <c r="A24" s="42" t="s">
        <v>264</v>
      </c>
      <c r="B24" s="42" t="s">
        <v>265</v>
      </c>
      <c r="C24" s="41">
        <v>13588884874</v>
      </c>
      <c r="D24" s="41">
        <v>12617221540</v>
      </c>
      <c r="E24" s="41">
        <v>86746687</v>
      </c>
      <c r="F24" s="41">
        <v>12406975530</v>
      </c>
      <c r="G24" s="41">
        <v>2336207930</v>
      </c>
      <c r="H24" s="41">
        <v>210246010</v>
      </c>
      <c r="I24" s="41">
        <v>415815500</v>
      </c>
      <c r="J24" s="41">
        <v>10070767600</v>
      </c>
      <c r="K24" s="44">
        <v>435233960</v>
      </c>
      <c r="L24" s="44">
        <v>10070767600</v>
      </c>
      <c r="M24" s="41">
        <v>861297408</v>
      </c>
      <c r="N24" s="41">
        <v>9693847705</v>
      </c>
      <c r="O24" s="41">
        <v>376919895</v>
      </c>
    </row>
    <row r="25" spans="1:15" x14ac:dyDescent="0.25">
      <c r="A25" s="42" t="s">
        <v>266</v>
      </c>
      <c r="B25" s="42" t="s">
        <v>265</v>
      </c>
      <c r="C25" s="41">
        <v>13588884874</v>
      </c>
      <c r="D25" s="41">
        <v>12617221540</v>
      </c>
      <c r="E25" s="41">
        <v>86746687</v>
      </c>
      <c r="F25" s="41">
        <v>12406975530</v>
      </c>
      <c r="G25" s="41">
        <v>2336207930</v>
      </c>
      <c r="H25" s="41">
        <v>210246010</v>
      </c>
      <c r="I25" s="41">
        <v>415815500</v>
      </c>
      <c r="J25" s="41">
        <v>10070767600</v>
      </c>
      <c r="K25" s="44">
        <v>435233960</v>
      </c>
      <c r="L25" s="44">
        <v>10070767600</v>
      </c>
      <c r="M25" s="41">
        <v>861297408</v>
      </c>
      <c r="N25" s="41">
        <v>9693847705</v>
      </c>
      <c r="O25" s="41">
        <v>376919895</v>
      </c>
    </row>
    <row r="26" spans="1:15" x14ac:dyDescent="0.25">
      <c r="A26" s="42" t="s">
        <v>267</v>
      </c>
      <c r="B26" s="42" t="s">
        <v>268</v>
      </c>
      <c r="C26" s="41">
        <v>2902667005</v>
      </c>
      <c r="D26" s="41">
        <v>2902667005</v>
      </c>
      <c r="E26" s="41">
        <v>0</v>
      </c>
      <c r="F26" s="41">
        <v>2836697033</v>
      </c>
      <c r="G26" s="41">
        <v>645096211</v>
      </c>
      <c r="H26" s="41">
        <v>65969972</v>
      </c>
      <c r="I26" s="41">
        <v>95374784</v>
      </c>
      <c r="J26" s="41">
        <v>2191600822</v>
      </c>
      <c r="K26" s="44">
        <v>95374784</v>
      </c>
      <c r="L26" s="44">
        <v>2191600822</v>
      </c>
      <c r="M26" s="41">
        <v>243960775</v>
      </c>
      <c r="N26" s="41">
        <v>2096226038</v>
      </c>
      <c r="O26" s="41">
        <v>95374784</v>
      </c>
    </row>
    <row r="27" spans="1:15" x14ac:dyDescent="0.25">
      <c r="A27" s="42" t="s">
        <v>269</v>
      </c>
      <c r="B27" s="42" t="s">
        <v>270</v>
      </c>
      <c r="C27" s="41">
        <v>4097882832</v>
      </c>
      <c r="D27" s="41">
        <v>4097882832</v>
      </c>
      <c r="E27" s="41">
        <v>0</v>
      </c>
      <c r="F27" s="41">
        <v>4007741167</v>
      </c>
      <c r="G27" s="41">
        <v>907716633</v>
      </c>
      <c r="H27" s="41">
        <v>90141665</v>
      </c>
      <c r="I27" s="41">
        <v>135448219</v>
      </c>
      <c r="J27" s="41">
        <v>3100024534</v>
      </c>
      <c r="K27" s="44">
        <v>135448219</v>
      </c>
      <c r="L27" s="44">
        <v>3100024534</v>
      </c>
      <c r="M27" s="41">
        <v>343966800</v>
      </c>
      <c r="N27" s="41">
        <v>2964576315</v>
      </c>
      <c r="O27" s="41">
        <v>135448219</v>
      </c>
    </row>
    <row r="28" spans="1:15" x14ac:dyDescent="0.25">
      <c r="A28" s="42" t="s">
        <v>271</v>
      </c>
      <c r="B28" s="42" t="s">
        <v>272</v>
      </c>
      <c r="C28" s="41">
        <v>1024470708</v>
      </c>
      <c r="D28" s="41">
        <v>1024470708</v>
      </c>
      <c r="E28" s="41">
        <v>0</v>
      </c>
      <c r="F28" s="41">
        <v>1001552025</v>
      </c>
      <c r="G28" s="41">
        <v>234732825</v>
      </c>
      <c r="H28" s="41">
        <v>22918683</v>
      </c>
      <c r="I28" s="41">
        <v>35017000</v>
      </c>
      <c r="J28" s="41">
        <v>766819200</v>
      </c>
      <c r="K28" s="44">
        <v>35017000</v>
      </c>
      <c r="L28" s="44">
        <v>766819200</v>
      </c>
      <c r="M28" s="41">
        <v>86078100</v>
      </c>
      <c r="N28" s="41">
        <v>731802200</v>
      </c>
      <c r="O28" s="41">
        <v>35017000</v>
      </c>
    </row>
    <row r="29" spans="1:15" x14ac:dyDescent="0.25">
      <c r="A29" s="42" t="s">
        <v>273</v>
      </c>
      <c r="B29" s="42" t="s">
        <v>274</v>
      </c>
      <c r="C29" s="41">
        <v>352322569</v>
      </c>
      <c r="D29" s="41">
        <v>352322569</v>
      </c>
      <c r="E29" s="41">
        <v>0</v>
      </c>
      <c r="F29" s="41">
        <v>336360153</v>
      </c>
      <c r="G29" s="41">
        <v>32647384</v>
      </c>
      <c r="H29" s="41">
        <v>15962416</v>
      </c>
      <c r="I29" s="41">
        <v>11445500</v>
      </c>
      <c r="J29" s="41">
        <v>303712769</v>
      </c>
      <c r="K29" s="44">
        <v>11445500</v>
      </c>
      <c r="L29" s="44">
        <v>303712769</v>
      </c>
      <c r="M29" s="41">
        <v>29537100</v>
      </c>
      <c r="N29" s="41">
        <v>292267269</v>
      </c>
      <c r="O29" s="41">
        <v>11445500</v>
      </c>
    </row>
    <row r="30" spans="1:15" x14ac:dyDescent="0.25">
      <c r="A30" s="42" t="s">
        <v>275</v>
      </c>
      <c r="B30" s="42" t="s">
        <v>276</v>
      </c>
      <c r="C30" s="41">
        <v>5211541760</v>
      </c>
      <c r="D30" s="41">
        <v>4239878426</v>
      </c>
      <c r="E30" s="41">
        <v>86746687</v>
      </c>
      <c r="F30" s="41">
        <v>4224625152</v>
      </c>
      <c r="G30" s="41">
        <v>516014877</v>
      </c>
      <c r="H30" s="41">
        <v>15253274</v>
      </c>
      <c r="I30" s="41">
        <v>138529997</v>
      </c>
      <c r="J30" s="41">
        <v>3708610275</v>
      </c>
      <c r="K30" s="44">
        <v>157948457</v>
      </c>
      <c r="L30" s="44">
        <v>3708610275</v>
      </c>
      <c r="M30" s="41">
        <v>157754633</v>
      </c>
      <c r="N30" s="41">
        <v>3608975883</v>
      </c>
      <c r="O30" s="41">
        <v>99634392</v>
      </c>
    </row>
    <row r="31" spans="1:15" x14ac:dyDescent="0.25">
      <c r="A31" s="42" t="s">
        <v>277</v>
      </c>
      <c r="B31" s="42" t="s">
        <v>278</v>
      </c>
      <c r="C31" s="41">
        <v>12725593632</v>
      </c>
      <c r="D31" s="41">
        <v>22117005328</v>
      </c>
      <c r="E31" s="41">
        <v>-30389603</v>
      </c>
      <c r="F31" s="41">
        <v>22112957118</v>
      </c>
      <c r="G31" s="41">
        <v>5445302456</v>
      </c>
      <c r="H31" s="41">
        <v>4048210</v>
      </c>
      <c r="I31" s="41">
        <v>2200718870</v>
      </c>
      <c r="J31" s="41">
        <v>16667654662</v>
      </c>
      <c r="K31" s="44">
        <v>2049471703</v>
      </c>
      <c r="L31" s="44">
        <v>16380058829</v>
      </c>
      <c r="M31" s="41">
        <v>2045120503</v>
      </c>
      <c r="N31" s="41">
        <v>16296410829</v>
      </c>
      <c r="O31" s="41">
        <v>371243833</v>
      </c>
    </row>
    <row r="32" spans="1:15" x14ac:dyDescent="0.25">
      <c r="A32" s="42" t="s">
        <v>279</v>
      </c>
      <c r="B32" s="42" t="s">
        <v>278</v>
      </c>
      <c r="C32" s="41">
        <v>12725593632</v>
      </c>
      <c r="D32" s="41">
        <v>22117005328</v>
      </c>
      <c r="E32" s="41">
        <v>-30389603</v>
      </c>
      <c r="F32" s="41">
        <v>22112957118</v>
      </c>
      <c r="G32" s="41">
        <v>5445302456</v>
      </c>
      <c r="H32" s="41">
        <v>4048210</v>
      </c>
      <c r="I32" s="41">
        <v>2200718870</v>
      </c>
      <c r="J32" s="41">
        <v>16667654662</v>
      </c>
      <c r="K32" s="44">
        <v>2049471703</v>
      </c>
      <c r="L32" s="44">
        <v>16380058829</v>
      </c>
      <c r="M32" s="41">
        <v>2045120503</v>
      </c>
      <c r="N32" s="41">
        <v>16296410829</v>
      </c>
      <c r="O32" s="41">
        <v>371243833</v>
      </c>
    </row>
    <row r="33" spans="1:15" x14ac:dyDescent="0.25">
      <c r="A33" s="42" t="s">
        <v>280</v>
      </c>
      <c r="B33" s="42" t="s">
        <v>281</v>
      </c>
      <c r="C33" s="41">
        <v>3131120078</v>
      </c>
      <c r="D33" s="41">
        <v>4533697639</v>
      </c>
      <c r="E33" s="41">
        <v>-30389603</v>
      </c>
      <c r="F33" s="41">
        <v>4533697639</v>
      </c>
      <c r="G33" s="41">
        <v>1262970505</v>
      </c>
      <c r="H33" s="41">
        <v>0</v>
      </c>
      <c r="I33" s="41">
        <v>357823844</v>
      </c>
      <c r="J33" s="41">
        <v>3270727134</v>
      </c>
      <c r="K33" s="44">
        <v>363244677</v>
      </c>
      <c r="L33" s="44">
        <v>3257899301</v>
      </c>
      <c r="M33" s="41">
        <v>425252477</v>
      </c>
      <c r="N33" s="41">
        <v>3255211801</v>
      </c>
      <c r="O33" s="41">
        <v>15515333</v>
      </c>
    </row>
    <row r="34" spans="1:15" x14ac:dyDescent="0.25">
      <c r="A34" s="42" t="s">
        <v>282</v>
      </c>
      <c r="B34" s="42" t="s">
        <v>283</v>
      </c>
      <c r="C34" s="41">
        <v>1191481630</v>
      </c>
      <c r="D34" s="41">
        <v>2456510638</v>
      </c>
      <c r="E34" s="41">
        <v>0</v>
      </c>
      <c r="F34" s="41">
        <v>2456510638</v>
      </c>
      <c r="G34" s="41">
        <v>640364703</v>
      </c>
      <c r="H34" s="41">
        <v>0</v>
      </c>
      <c r="I34" s="41">
        <v>64998786</v>
      </c>
      <c r="J34" s="41">
        <v>1816145935</v>
      </c>
      <c r="K34" s="44">
        <v>64998786</v>
      </c>
      <c r="L34" s="44">
        <v>1816145935</v>
      </c>
      <c r="M34" s="41">
        <v>79600286</v>
      </c>
      <c r="N34" s="41">
        <v>1816145935</v>
      </c>
      <c r="O34" s="41">
        <v>0</v>
      </c>
    </row>
    <row r="35" spans="1:15" x14ac:dyDescent="0.25">
      <c r="A35" s="42" t="s">
        <v>284</v>
      </c>
      <c r="B35" s="42" t="s">
        <v>285</v>
      </c>
      <c r="C35" s="41">
        <v>8152965300</v>
      </c>
      <c r="D35" s="41">
        <v>14522920427</v>
      </c>
      <c r="E35" s="41">
        <v>0</v>
      </c>
      <c r="F35" s="41">
        <v>14522920427</v>
      </c>
      <c r="G35" s="41">
        <v>3508742372</v>
      </c>
      <c r="H35" s="41">
        <v>0</v>
      </c>
      <c r="I35" s="41">
        <v>1584770994</v>
      </c>
      <c r="J35" s="41">
        <v>11014178055</v>
      </c>
      <c r="K35" s="44">
        <v>1584770994</v>
      </c>
      <c r="L35" s="44">
        <v>11014178055</v>
      </c>
      <c r="M35" s="41">
        <v>1506410494</v>
      </c>
      <c r="N35" s="41">
        <v>10935817555</v>
      </c>
      <c r="O35" s="41">
        <v>78360500</v>
      </c>
    </row>
    <row r="36" spans="1:15" x14ac:dyDescent="0.25">
      <c r="A36" s="42" t="s">
        <v>286</v>
      </c>
      <c r="B36" s="42" t="s">
        <v>287</v>
      </c>
      <c r="C36" s="41">
        <v>65622980</v>
      </c>
      <c r="D36" s="41">
        <v>65622980</v>
      </c>
      <c r="E36" s="41">
        <v>0</v>
      </c>
      <c r="F36" s="41">
        <v>65622980</v>
      </c>
      <c r="G36" s="41">
        <v>22936407</v>
      </c>
      <c r="H36" s="41">
        <v>0</v>
      </c>
      <c r="I36" s="41">
        <v>9008070</v>
      </c>
      <c r="J36" s="41">
        <v>42686573</v>
      </c>
      <c r="K36" s="44">
        <v>9008070</v>
      </c>
      <c r="L36" s="44">
        <v>42686573</v>
      </c>
      <c r="M36" s="41">
        <v>9008070</v>
      </c>
      <c r="N36" s="41">
        <v>42686573</v>
      </c>
      <c r="O36" s="41">
        <v>0</v>
      </c>
    </row>
    <row r="37" spans="1:15" x14ac:dyDescent="0.25">
      <c r="A37" s="42" t="s">
        <v>288</v>
      </c>
      <c r="B37" s="42" t="s">
        <v>289</v>
      </c>
      <c r="C37" s="41">
        <v>137403644</v>
      </c>
      <c r="D37" s="41">
        <v>137403644</v>
      </c>
      <c r="E37" s="41">
        <v>0</v>
      </c>
      <c r="F37" s="41">
        <v>137355434</v>
      </c>
      <c r="G37" s="41">
        <v>10288469</v>
      </c>
      <c r="H37" s="41">
        <v>48210</v>
      </c>
      <c r="I37" s="41">
        <v>4117176</v>
      </c>
      <c r="J37" s="41">
        <v>127066965</v>
      </c>
      <c r="K37" s="44">
        <v>4117176</v>
      </c>
      <c r="L37" s="44">
        <v>127066965</v>
      </c>
      <c r="M37" s="41">
        <v>4117176</v>
      </c>
      <c r="N37" s="41">
        <v>127066965</v>
      </c>
      <c r="O37" s="41">
        <v>0</v>
      </c>
    </row>
    <row r="38" spans="1:15" x14ac:dyDescent="0.25">
      <c r="A38" s="42" t="s">
        <v>290</v>
      </c>
      <c r="B38" s="42" t="s">
        <v>291</v>
      </c>
      <c r="C38" s="41">
        <v>12000000</v>
      </c>
      <c r="D38" s="41">
        <v>12000000</v>
      </c>
      <c r="E38" s="41">
        <v>0</v>
      </c>
      <c r="F38" s="41">
        <v>8000000</v>
      </c>
      <c r="G38" s="41">
        <v>0</v>
      </c>
      <c r="H38" s="41">
        <v>4000000</v>
      </c>
      <c r="I38" s="41">
        <v>0</v>
      </c>
      <c r="J38" s="41">
        <v>8000000</v>
      </c>
      <c r="K38" s="44">
        <v>0</v>
      </c>
      <c r="L38" s="44">
        <v>8000000</v>
      </c>
      <c r="M38" s="41">
        <v>0</v>
      </c>
      <c r="N38" s="41">
        <v>8000000</v>
      </c>
      <c r="O38" s="41">
        <v>0</v>
      </c>
    </row>
    <row r="39" spans="1:15" x14ac:dyDescent="0.25">
      <c r="A39" s="42" t="s">
        <v>292</v>
      </c>
      <c r="B39" s="42" t="s">
        <v>293</v>
      </c>
      <c r="C39" s="41">
        <v>35000000</v>
      </c>
      <c r="D39" s="41">
        <v>388850000</v>
      </c>
      <c r="E39" s="41">
        <v>0</v>
      </c>
      <c r="F39" s="41">
        <v>388850000</v>
      </c>
      <c r="G39" s="41">
        <v>0</v>
      </c>
      <c r="H39" s="41">
        <v>0</v>
      </c>
      <c r="I39" s="41">
        <v>180000000</v>
      </c>
      <c r="J39" s="41">
        <v>388850000</v>
      </c>
      <c r="K39" s="44">
        <v>23332000</v>
      </c>
      <c r="L39" s="44">
        <v>114082000</v>
      </c>
      <c r="M39" s="41">
        <v>20732000</v>
      </c>
      <c r="N39" s="41">
        <v>111482000</v>
      </c>
      <c r="O39" s="41">
        <v>277368000</v>
      </c>
    </row>
    <row r="40" spans="1:15" x14ac:dyDescent="0.25">
      <c r="A40" s="42" t="s">
        <v>294</v>
      </c>
      <c r="B40" s="42" t="s">
        <v>295</v>
      </c>
      <c r="C40" s="41">
        <v>6517935535</v>
      </c>
      <c r="D40" s="41">
        <v>11019329537</v>
      </c>
      <c r="E40" s="41">
        <v>44889354</v>
      </c>
      <c r="F40" s="41">
        <v>9377106263</v>
      </c>
      <c r="G40" s="41">
        <v>952359721</v>
      </c>
      <c r="H40" s="41">
        <v>1642223274</v>
      </c>
      <c r="I40" s="41">
        <v>935894237</v>
      </c>
      <c r="J40" s="41">
        <v>8424746542</v>
      </c>
      <c r="K40" s="44">
        <v>1060832223</v>
      </c>
      <c r="L40" s="44">
        <v>5893715435.8400002</v>
      </c>
      <c r="M40" s="41">
        <v>857907716.5</v>
      </c>
      <c r="N40" s="41">
        <v>5486828615.8400002</v>
      </c>
      <c r="O40" s="41">
        <v>2937917926.1599998</v>
      </c>
    </row>
    <row r="41" spans="1:15" x14ac:dyDescent="0.25">
      <c r="A41" s="42" t="s">
        <v>296</v>
      </c>
      <c r="B41" s="42" t="s">
        <v>295</v>
      </c>
      <c r="C41" s="41">
        <v>6517935535</v>
      </c>
      <c r="D41" s="41">
        <v>11019329537</v>
      </c>
      <c r="E41" s="41">
        <v>44889354</v>
      </c>
      <c r="F41" s="41">
        <v>9377106263</v>
      </c>
      <c r="G41" s="41">
        <v>952359721</v>
      </c>
      <c r="H41" s="41">
        <v>1642223274</v>
      </c>
      <c r="I41" s="41">
        <v>935894237</v>
      </c>
      <c r="J41" s="41">
        <v>8424746542</v>
      </c>
      <c r="K41" s="44">
        <v>1060832223</v>
      </c>
      <c r="L41" s="44">
        <v>5893715435.8400002</v>
      </c>
      <c r="M41" s="41">
        <v>857907716.5</v>
      </c>
      <c r="N41" s="41">
        <v>5486828615.8400002</v>
      </c>
      <c r="O41" s="41">
        <v>2937917926.1599998</v>
      </c>
    </row>
    <row r="42" spans="1:15" x14ac:dyDescent="0.25">
      <c r="A42" s="42" t="s">
        <v>297</v>
      </c>
      <c r="B42" s="42" t="s">
        <v>298</v>
      </c>
      <c r="C42" s="41">
        <v>0</v>
      </c>
      <c r="D42" s="41">
        <v>186977458</v>
      </c>
      <c r="E42" s="41">
        <v>28498950</v>
      </c>
      <c r="F42" s="41">
        <v>175476408</v>
      </c>
      <c r="G42" s="41">
        <v>28498950</v>
      </c>
      <c r="H42" s="41">
        <v>11501050</v>
      </c>
      <c r="I42" s="41">
        <v>113977458</v>
      </c>
      <c r="J42" s="41">
        <v>146977458</v>
      </c>
      <c r="K42" s="44">
        <v>0</v>
      </c>
      <c r="L42" s="44">
        <v>33000000</v>
      </c>
      <c r="M42" s="41">
        <v>10000000</v>
      </c>
      <c r="N42" s="41">
        <v>33000000</v>
      </c>
      <c r="O42" s="41">
        <v>113977458</v>
      </c>
    </row>
    <row r="43" spans="1:15" x14ac:dyDescent="0.25">
      <c r="A43" s="42" t="s">
        <v>299</v>
      </c>
      <c r="B43" s="42" t="s">
        <v>300</v>
      </c>
      <c r="C43" s="41">
        <v>0</v>
      </c>
      <c r="D43" s="41">
        <v>186977458</v>
      </c>
      <c r="E43" s="41">
        <v>28498950</v>
      </c>
      <c r="F43" s="41">
        <v>175476408</v>
      </c>
      <c r="G43" s="41">
        <v>28498950</v>
      </c>
      <c r="H43" s="41">
        <v>11501050</v>
      </c>
      <c r="I43" s="41">
        <v>113977458</v>
      </c>
      <c r="J43" s="41">
        <v>146977458</v>
      </c>
      <c r="K43" s="44">
        <v>0</v>
      </c>
      <c r="L43" s="44">
        <v>33000000</v>
      </c>
      <c r="M43" s="41">
        <v>10000000</v>
      </c>
      <c r="N43" s="41">
        <v>33000000</v>
      </c>
      <c r="O43" s="41">
        <v>113977458</v>
      </c>
    </row>
    <row r="44" spans="1:15" x14ac:dyDescent="0.25">
      <c r="A44" s="42" t="s">
        <v>301</v>
      </c>
      <c r="B44" s="42" t="s">
        <v>302</v>
      </c>
      <c r="C44" s="41">
        <v>4928825958</v>
      </c>
      <c r="D44" s="41">
        <v>7026422340</v>
      </c>
      <c r="E44" s="41">
        <v>1105484</v>
      </c>
      <c r="F44" s="41">
        <v>6037262212</v>
      </c>
      <c r="G44" s="41">
        <v>371729221</v>
      </c>
      <c r="H44" s="41">
        <v>989160128</v>
      </c>
      <c r="I44" s="41">
        <v>454026898</v>
      </c>
      <c r="J44" s="41">
        <v>5665532991</v>
      </c>
      <c r="K44" s="44">
        <v>684567504</v>
      </c>
      <c r="L44" s="44">
        <v>4159369715.8400002</v>
      </c>
      <c r="M44" s="41">
        <v>571642997.5</v>
      </c>
      <c r="N44" s="41">
        <v>3852482895.8400002</v>
      </c>
      <c r="O44" s="41">
        <v>1813050095.1600001</v>
      </c>
    </row>
    <row r="45" spans="1:15" x14ac:dyDescent="0.25">
      <c r="A45" s="42" t="s">
        <v>303</v>
      </c>
      <c r="B45" s="42" t="s">
        <v>302</v>
      </c>
      <c r="C45" s="41">
        <v>4928825958</v>
      </c>
      <c r="D45" s="41">
        <v>7026422340</v>
      </c>
      <c r="E45" s="41">
        <v>1105484</v>
      </c>
      <c r="F45" s="41">
        <v>6037262212</v>
      </c>
      <c r="G45" s="41">
        <v>371729221</v>
      </c>
      <c r="H45" s="41">
        <v>989160128</v>
      </c>
      <c r="I45" s="41">
        <v>454026898</v>
      </c>
      <c r="J45" s="41">
        <v>5665532991</v>
      </c>
      <c r="K45" s="44">
        <v>684567504</v>
      </c>
      <c r="L45" s="44">
        <v>4159369715.8400002</v>
      </c>
      <c r="M45" s="41">
        <v>571642997.5</v>
      </c>
      <c r="N45" s="41">
        <v>3852482895.8400002</v>
      </c>
      <c r="O45" s="41">
        <v>1813050095.1600001</v>
      </c>
    </row>
    <row r="46" spans="1:15" x14ac:dyDescent="0.25">
      <c r="A46" s="42" t="s">
        <v>304</v>
      </c>
      <c r="B46" s="42" t="s">
        <v>305</v>
      </c>
      <c r="C46" s="41">
        <v>0</v>
      </c>
      <c r="D46" s="41">
        <v>427709014</v>
      </c>
      <c r="E46" s="41">
        <v>0</v>
      </c>
      <c r="F46" s="41">
        <v>255000000</v>
      </c>
      <c r="G46" s="41">
        <v>0</v>
      </c>
      <c r="H46" s="41">
        <v>172709014</v>
      </c>
      <c r="I46" s="41">
        <v>0</v>
      </c>
      <c r="J46" s="41">
        <v>255000000</v>
      </c>
      <c r="K46" s="44">
        <v>102868598</v>
      </c>
      <c r="L46" s="44">
        <v>138868598</v>
      </c>
      <c r="M46" s="41">
        <v>34713490</v>
      </c>
      <c r="N46" s="41">
        <v>70713490</v>
      </c>
      <c r="O46" s="41">
        <v>184286510</v>
      </c>
    </row>
    <row r="47" spans="1:15" x14ac:dyDescent="0.25">
      <c r="A47" s="42" t="s">
        <v>306</v>
      </c>
      <c r="B47" s="42" t="s">
        <v>307</v>
      </c>
      <c r="C47" s="41">
        <v>800000000</v>
      </c>
      <c r="D47" s="41">
        <v>1580000000</v>
      </c>
      <c r="E47" s="41">
        <v>0</v>
      </c>
      <c r="F47" s="41">
        <v>1206518374</v>
      </c>
      <c r="G47" s="41">
        <v>0</v>
      </c>
      <c r="H47" s="41">
        <v>373481626</v>
      </c>
      <c r="I47" s="41">
        <v>0</v>
      </c>
      <c r="J47" s="41">
        <v>1206518374</v>
      </c>
      <c r="K47" s="44">
        <v>0</v>
      </c>
      <c r="L47" s="44">
        <v>791853978.04999995</v>
      </c>
      <c r="M47" s="41">
        <v>193962313.5</v>
      </c>
      <c r="N47" s="41">
        <v>791853978.04999995</v>
      </c>
      <c r="O47" s="41">
        <v>414664395.94999999</v>
      </c>
    </row>
    <row r="48" spans="1:15" x14ac:dyDescent="0.25">
      <c r="A48" s="42" t="s">
        <v>308</v>
      </c>
      <c r="B48" s="42" t="s">
        <v>309</v>
      </c>
      <c r="C48" s="41">
        <v>1100000000</v>
      </c>
      <c r="D48" s="41">
        <v>1984887368</v>
      </c>
      <c r="E48" s="41">
        <v>0</v>
      </c>
      <c r="F48" s="41">
        <v>1725035529</v>
      </c>
      <c r="G48" s="41">
        <v>0</v>
      </c>
      <c r="H48" s="41">
        <v>259851839</v>
      </c>
      <c r="I48" s="41">
        <v>0</v>
      </c>
      <c r="J48" s="41">
        <v>1725035529</v>
      </c>
      <c r="K48" s="44">
        <v>238731712</v>
      </c>
      <c r="L48" s="44">
        <v>961456388.03999996</v>
      </c>
      <c r="M48" s="41">
        <v>0</v>
      </c>
      <c r="N48" s="41">
        <v>722724676.03999996</v>
      </c>
      <c r="O48" s="41">
        <v>1002310852.96</v>
      </c>
    </row>
    <row r="49" spans="1:15" x14ac:dyDescent="0.25">
      <c r="A49" s="42" t="s">
        <v>310</v>
      </c>
      <c r="B49" s="42" t="s">
        <v>311</v>
      </c>
      <c r="C49" s="41">
        <v>2500000000</v>
      </c>
      <c r="D49" s="41">
        <v>2500000000</v>
      </c>
      <c r="E49" s="41">
        <v>0</v>
      </c>
      <c r="F49" s="41">
        <v>2500000000</v>
      </c>
      <c r="G49" s="41">
        <v>370696417</v>
      </c>
      <c r="H49" s="41">
        <v>0</v>
      </c>
      <c r="I49" s="41">
        <v>441739218</v>
      </c>
      <c r="J49" s="41">
        <v>2129303583</v>
      </c>
      <c r="K49" s="44">
        <v>330679514</v>
      </c>
      <c r="L49" s="44">
        <v>2018243879</v>
      </c>
      <c r="M49" s="41">
        <v>330679514</v>
      </c>
      <c r="N49" s="41">
        <v>2018243879</v>
      </c>
      <c r="O49" s="41">
        <v>111059704</v>
      </c>
    </row>
    <row r="50" spans="1:15" x14ac:dyDescent="0.25">
      <c r="A50" s="42" t="s">
        <v>312</v>
      </c>
      <c r="B50" s="42" t="s">
        <v>313</v>
      </c>
      <c r="C50" s="41">
        <v>100000000</v>
      </c>
      <c r="D50" s="41">
        <v>100000000</v>
      </c>
      <c r="E50" s="41">
        <v>0</v>
      </c>
      <c r="F50" s="41">
        <v>85600000</v>
      </c>
      <c r="G50" s="41">
        <v>0</v>
      </c>
      <c r="H50" s="41">
        <v>14400000</v>
      </c>
      <c r="I50" s="41">
        <v>0</v>
      </c>
      <c r="J50" s="41">
        <v>85600000</v>
      </c>
      <c r="K50" s="44">
        <v>0</v>
      </c>
      <c r="L50" s="44">
        <v>34871367.75</v>
      </c>
      <c r="M50" s="41">
        <v>0</v>
      </c>
      <c r="N50" s="41">
        <v>34871367.75</v>
      </c>
      <c r="O50" s="41">
        <v>50728632.25</v>
      </c>
    </row>
    <row r="51" spans="1:15" x14ac:dyDescent="0.25">
      <c r="A51" s="42" t="s">
        <v>314</v>
      </c>
      <c r="B51" s="42" t="s">
        <v>315</v>
      </c>
      <c r="C51" s="41">
        <v>100000000</v>
      </c>
      <c r="D51" s="41">
        <v>115000000</v>
      </c>
      <c r="E51" s="41">
        <v>1105484</v>
      </c>
      <c r="F51" s="41">
        <v>101032804</v>
      </c>
      <c r="G51" s="41">
        <v>1032804</v>
      </c>
      <c r="H51" s="41">
        <v>13967196</v>
      </c>
      <c r="I51" s="41">
        <v>72680</v>
      </c>
      <c r="J51" s="41">
        <v>100000000</v>
      </c>
      <c r="K51" s="44">
        <v>72680</v>
      </c>
      <c r="L51" s="44">
        <v>50000000</v>
      </c>
      <c r="M51" s="41">
        <v>72680</v>
      </c>
      <c r="N51" s="41">
        <v>50000000</v>
      </c>
      <c r="O51" s="41">
        <v>50000000</v>
      </c>
    </row>
    <row r="52" spans="1:15" x14ac:dyDescent="0.25">
      <c r="A52" s="42" t="s">
        <v>316</v>
      </c>
      <c r="B52" s="42" t="s">
        <v>317</v>
      </c>
      <c r="C52" s="41">
        <v>328825958</v>
      </c>
      <c r="D52" s="41">
        <v>318825958</v>
      </c>
      <c r="E52" s="41">
        <v>0</v>
      </c>
      <c r="F52" s="41">
        <v>164075505</v>
      </c>
      <c r="G52" s="41">
        <v>0</v>
      </c>
      <c r="H52" s="41">
        <v>154750453</v>
      </c>
      <c r="I52" s="41">
        <v>12215000</v>
      </c>
      <c r="J52" s="41">
        <v>164075505</v>
      </c>
      <c r="K52" s="44">
        <v>12215000</v>
      </c>
      <c r="L52" s="44">
        <v>164075505</v>
      </c>
      <c r="M52" s="41">
        <v>12215000</v>
      </c>
      <c r="N52" s="41">
        <v>164075505</v>
      </c>
      <c r="O52" s="41">
        <v>0</v>
      </c>
    </row>
    <row r="53" spans="1:15" x14ac:dyDescent="0.25">
      <c r="A53" s="42" t="s">
        <v>318</v>
      </c>
      <c r="B53" s="42" t="s">
        <v>319</v>
      </c>
      <c r="C53" s="41">
        <v>1589109577</v>
      </c>
      <c r="D53" s="41">
        <v>2344498236</v>
      </c>
      <c r="E53" s="41">
        <v>-2755780</v>
      </c>
      <c r="F53" s="41">
        <v>2341742456</v>
      </c>
      <c r="G53" s="41">
        <v>52131550</v>
      </c>
      <c r="H53" s="41">
        <v>2755780</v>
      </c>
      <c r="I53" s="41">
        <v>49849181</v>
      </c>
      <c r="J53" s="41">
        <v>2289610906</v>
      </c>
      <c r="K53" s="44">
        <v>58224019</v>
      </c>
      <c r="L53" s="44">
        <v>1378720533</v>
      </c>
      <c r="M53" s="41">
        <v>58224019</v>
      </c>
      <c r="N53" s="41">
        <v>1378720533</v>
      </c>
      <c r="O53" s="41">
        <v>910890373</v>
      </c>
    </row>
    <row r="54" spans="1:15" x14ac:dyDescent="0.25">
      <c r="A54" s="42" t="s">
        <v>320</v>
      </c>
      <c r="B54" s="42" t="s">
        <v>319</v>
      </c>
      <c r="C54" s="41">
        <v>1589109577</v>
      </c>
      <c r="D54" s="41">
        <v>2344498236</v>
      </c>
      <c r="E54" s="41">
        <v>-2755780</v>
      </c>
      <c r="F54" s="41">
        <v>2341742456</v>
      </c>
      <c r="G54" s="41">
        <v>52131550</v>
      </c>
      <c r="H54" s="41">
        <v>2755780</v>
      </c>
      <c r="I54" s="41">
        <v>49849181</v>
      </c>
      <c r="J54" s="41">
        <v>2289610906</v>
      </c>
      <c r="K54" s="44">
        <v>58224019</v>
      </c>
      <c r="L54" s="44">
        <v>1378720533</v>
      </c>
      <c r="M54" s="41">
        <v>58224019</v>
      </c>
      <c r="N54" s="41">
        <v>1378720533</v>
      </c>
      <c r="O54" s="41">
        <v>910890373</v>
      </c>
    </row>
    <row r="55" spans="1:15" x14ac:dyDescent="0.25">
      <c r="A55" s="42" t="s">
        <v>321</v>
      </c>
      <c r="B55" s="42" t="s">
        <v>322</v>
      </c>
      <c r="C55" s="41">
        <v>1589109577</v>
      </c>
      <c r="D55" s="41">
        <v>2344498236</v>
      </c>
      <c r="E55" s="41">
        <v>-2755780</v>
      </c>
      <c r="F55" s="41">
        <v>2341742456</v>
      </c>
      <c r="G55" s="41">
        <v>52131550</v>
      </c>
      <c r="H55" s="41">
        <v>2755780</v>
      </c>
      <c r="I55" s="41">
        <v>49849181</v>
      </c>
      <c r="J55" s="41">
        <v>2289610906</v>
      </c>
      <c r="K55" s="44">
        <v>58224019</v>
      </c>
      <c r="L55" s="44">
        <v>1378720533</v>
      </c>
      <c r="M55" s="41">
        <v>58224019</v>
      </c>
      <c r="N55" s="41">
        <v>1378720533</v>
      </c>
      <c r="O55" s="41">
        <v>910890373</v>
      </c>
    </row>
    <row r="56" spans="1:15" x14ac:dyDescent="0.25">
      <c r="A56" s="42" t="s">
        <v>323</v>
      </c>
      <c r="B56" s="42" t="s">
        <v>324</v>
      </c>
      <c r="C56" s="41">
        <v>0</v>
      </c>
      <c r="D56" s="41">
        <v>1461431503</v>
      </c>
      <c r="E56" s="41">
        <v>18040700</v>
      </c>
      <c r="F56" s="41">
        <v>822625187</v>
      </c>
      <c r="G56" s="41">
        <v>500000000</v>
      </c>
      <c r="H56" s="41">
        <v>638806316</v>
      </c>
      <c r="I56" s="41">
        <v>318040700</v>
      </c>
      <c r="J56" s="41">
        <v>322625187</v>
      </c>
      <c r="K56" s="44">
        <v>318040700</v>
      </c>
      <c r="L56" s="44">
        <v>322625187</v>
      </c>
      <c r="M56" s="41">
        <v>218040700</v>
      </c>
      <c r="N56" s="41">
        <v>222625187</v>
      </c>
      <c r="O56" s="41">
        <v>100000000</v>
      </c>
    </row>
    <row r="57" spans="1:15" x14ac:dyDescent="0.25">
      <c r="A57" s="42" t="s">
        <v>325</v>
      </c>
      <c r="B57" s="42" t="s">
        <v>326</v>
      </c>
      <c r="C57" s="41">
        <v>0</v>
      </c>
      <c r="D57" s="41">
        <v>1274041900</v>
      </c>
      <c r="E57" s="41">
        <v>18040700</v>
      </c>
      <c r="F57" s="41">
        <v>818040700</v>
      </c>
      <c r="G57" s="41">
        <v>500000000</v>
      </c>
      <c r="H57" s="41">
        <v>456001200</v>
      </c>
      <c r="I57" s="41">
        <v>318040700</v>
      </c>
      <c r="J57" s="41">
        <v>318040700</v>
      </c>
      <c r="K57" s="44">
        <v>318040700</v>
      </c>
      <c r="L57" s="44">
        <v>318040700</v>
      </c>
      <c r="M57" s="41">
        <v>218040700</v>
      </c>
      <c r="N57" s="41">
        <v>218040700</v>
      </c>
      <c r="O57" s="41">
        <v>100000000</v>
      </c>
    </row>
    <row r="58" spans="1:15" x14ac:dyDescent="0.25">
      <c r="A58" s="42" t="s">
        <v>327</v>
      </c>
      <c r="B58" s="42" t="s">
        <v>328</v>
      </c>
      <c r="C58" s="41">
        <v>0</v>
      </c>
      <c r="D58" s="41">
        <v>187389603</v>
      </c>
      <c r="E58" s="41">
        <v>0</v>
      </c>
      <c r="F58" s="41">
        <v>4584487</v>
      </c>
      <c r="G58" s="41">
        <v>0</v>
      </c>
      <c r="H58" s="41">
        <v>182805116</v>
      </c>
      <c r="I58" s="41">
        <v>0</v>
      </c>
      <c r="J58" s="41">
        <v>4584487</v>
      </c>
      <c r="K58" s="44">
        <v>0</v>
      </c>
      <c r="L58" s="44">
        <v>4584487</v>
      </c>
      <c r="M58" s="41">
        <v>0</v>
      </c>
      <c r="N58" s="41">
        <v>4584487</v>
      </c>
      <c r="O58" s="41">
        <v>0</v>
      </c>
    </row>
    <row r="59" spans="1:15" x14ac:dyDescent="0.25">
      <c r="A59" s="42" t="s">
        <v>329</v>
      </c>
      <c r="B59" s="42" t="s">
        <v>330</v>
      </c>
      <c r="C59" s="41">
        <v>0</v>
      </c>
      <c r="D59" s="41">
        <v>737558772</v>
      </c>
      <c r="E59" s="41">
        <v>0</v>
      </c>
      <c r="F59" s="41">
        <v>623831194</v>
      </c>
      <c r="G59" s="41">
        <v>235655851</v>
      </c>
      <c r="H59" s="41">
        <v>113727578</v>
      </c>
      <c r="I59" s="41">
        <v>3766720</v>
      </c>
      <c r="J59" s="41">
        <v>388175343</v>
      </c>
      <c r="K59" s="44">
        <v>21034720</v>
      </c>
      <c r="L59" s="44">
        <v>263359639.88</v>
      </c>
      <c r="M59" s="41">
        <v>21034720</v>
      </c>
      <c r="N59" s="41">
        <v>263359639.88</v>
      </c>
      <c r="O59" s="41">
        <v>124815703.12</v>
      </c>
    </row>
    <row r="60" spans="1:15" x14ac:dyDescent="0.25">
      <c r="A60" s="42" t="s">
        <v>331</v>
      </c>
      <c r="B60" s="42" t="s">
        <v>332</v>
      </c>
      <c r="C60" s="41">
        <v>0</v>
      </c>
      <c r="D60" s="41">
        <v>315276526</v>
      </c>
      <c r="E60" s="41">
        <v>0</v>
      </c>
      <c r="F60" s="41">
        <v>315276526</v>
      </c>
      <c r="G60" s="41">
        <v>73270079</v>
      </c>
      <c r="H60" s="41">
        <v>0</v>
      </c>
      <c r="I60" s="41">
        <v>214600</v>
      </c>
      <c r="J60" s="41">
        <v>242006447</v>
      </c>
      <c r="K60" s="44">
        <v>17482600</v>
      </c>
      <c r="L60" s="44">
        <v>148774447</v>
      </c>
      <c r="M60" s="41">
        <v>17482600</v>
      </c>
      <c r="N60" s="41">
        <v>148774447</v>
      </c>
      <c r="O60" s="41">
        <v>93232000</v>
      </c>
    </row>
    <row r="61" spans="1:15" x14ac:dyDescent="0.25">
      <c r="A61" s="42" t="s">
        <v>333</v>
      </c>
      <c r="B61" s="42" t="s">
        <v>334</v>
      </c>
      <c r="C61" s="41">
        <v>0</v>
      </c>
      <c r="D61" s="41">
        <v>315276526</v>
      </c>
      <c r="E61" s="41">
        <v>0</v>
      </c>
      <c r="F61" s="41">
        <v>315276526</v>
      </c>
      <c r="G61" s="41">
        <v>73270079</v>
      </c>
      <c r="H61" s="41">
        <v>0</v>
      </c>
      <c r="I61" s="41">
        <v>214600</v>
      </c>
      <c r="J61" s="41">
        <v>242006447</v>
      </c>
      <c r="K61" s="44">
        <v>17482600</v>
      </c>
      <c r="L61" s="44">
        <v>148774447</v>
      </c>
      <c r="M61" s="41">
        <v>17482600</v>
      </c>
      <c r="N61" s="41">
        <v>148774447</v>
      </c>
      <c r="O61" s="41">
        <v>93232000</v>
      </c>
    </row>
    <row r="62" spans="1:15" x14ac:dyDescent="0.25">
      <c r="A62" s="42" t="s">
        <v>335</v>
      </c>
      <c r="B62" s="42" t="s">
        <v>336</v>
      </c>
      <c r="C62" s="41">
        <v>0</v>
      </c>
      <c r="D62" s="41">
        <v>74276526</v>
      </c>
      <c r="E62" s="41">
        <v>0</v>
      </c>
      <c r="F62" s="41">
        <v>74276526</v>
      </c>
      <c r="G62" s="41">
        <v>65783526</v>
      </c>
      <c r="H62" s="41">
        <v>0</v>
      </c>
      <c r="I62" s="41">
        <v>0</v>
      </c>
      <c r="J62" s="41">
        <v>8493000</v>
      </c>
      <c r="K62" s="44">
        <v>0</v>
      </c>
      <c r="L62" s="44">
        <v>8493000</v>
      </c>
      <c r="M62" s="41">
        <v>0</v>
      </c>
      <c r="N62" s="41">
        <v>8493000</v>
      </c>
      <c r="O62" s="41">
        <v>0</v>
      </c>
    </row>
    <row r="63" spans="1:15" x14ac:dyDescent="0.25">
      <c r="A63" s="42" t="s">
        <v>337</v>
      </c>
      <c r="B63" s="42" t="s">
        <v>338</v>
      </c>
      <c r="C63" s="41">
        <v>0</v>
      </c>
      <c r="D63" s="41">
        <v>41000000</v>
      </c>
      <c r="E63" s="41">
        <v>0</v>
      </c>
      <c r="F63" s="41">
        <v>41000000</v>
      </c>
      <c r="G63" s="41">
        <v>7486553</v>
      </c>
      <c r="H63" s="41">
        <v>0</v>
      </c>
      <c r="I63" s="41">
        <v>214600</v>
      </c>
      <c r="J63" s="41">
        <v>33513447</v>
      </c>
      <c r="K63" s="44">
        <v>214600</v>
      </c>
      <c r="L63" s="44">
        <v>33513447</v>
      </c>
      <c r="M63" s="41">
        <v>214600</v>
      </c>
      <c r="N63" s="41">
        <v>33513447</v>
      </c>
      <c r="O63" s="41">
        <v>0</v>
      </c>
    </row>
    <row r="64" spans="1:15" x14ac:dyDescent="0.25">
      <c r="A64" s="42" t="s">
        <v>339</v>
      </c>
      <c r="B64" s="42" t="s">
        <v>340</v>
      </c>
      <c r="C64" s="41">
        <v>0</v>
      </c>
      <c r="D64" s="41">
        <v>200000000</v>
      </c>
      <c r="E64" s="41">
        <v>0</v>
      </c>
      <c r="F64" s="41">
        <v>200000000</v>
      </c>
      <c r="G64" s="41">
        <v>0</v>
      </c>
      <c r="H64" s="41">
        <v>0</v>
      </c>
      <c r="I64" s="41">
        <v>0</v>
      </c>
      <c r="J64" s="41">
        <v>200000000</v>
      </c>
      <c r="K64" s="44">
        <v>17268000</v>
      </c>
      <c r="L64" s="44">
        <v>106768000</v>
      </c>
      <c r="M64" s="41">
        <v>17268000</v>
      </c>
      <c r="N64" s="41">
        <v>106768000</v>
      </c>
      <c r="O64" s="41">
        <v>93232000</v>
      </c>
    </row>
    <row r="65" spans="1:15" x14ac:dyDescent="0.25">
      <c r="A65" s="42" t="s">
        <v>341</v>
      </c>
      <c r="B65" s="42" t="s">
        <v>342</v>
      </c>
      <c r="C65" s="41">
        <v>0</v>
      </c>
      <c r="D65" s="41">
        <v>422282246</v>
      </c>
      <c r="E65" s="41">
        <v>0</v>
      </c>
      <c r="F65" s="41">
        <v>308554668</v>
      </c>
      <c r="G65" s="41">
        <v>162385772</v>
      </c>
      <c r="H65" s="41">
        <v>113727578</v>
      </c>
      <c r="I65" s="41">
        <v>3552120</v>
      </c>
      <c r="J65" s="41">
        <v>146168896</v>
      </c>
      <c r="K65" s="44">
        <v>3552120</v>
      </c>
      <c r="L65" s="44">
        <v>114585192.88</v>
      </c>
      <c r="M65" s="41">
        <v>3552120</v>
      </c>
      <c r="N65" s="41">
        <v>114585192.88</v>
      </c>
      <c r="O65" s="41">
        <v>31583703.120000001</v>
      </c>
    </row>
    <row r="66" spans="1:15" x14ac:dyDescent="0.25">
      <c r="A66" s="42" t="s">
        <v>343</v>
      </c>
      <c r="B66" s="42" t="s">
        <v>344</v>
      </c>
      <c r="C66" s="41">
        <v>0</v>
      </c>
      <c r="D66" s="41">
        <v>391636429</v>
      </c>
      <c r="E66" s="41">
        <v>0</v>
      </c>
      <c r="F66" s="41">
        <v>278664428</v>
      </c>
      <c r="G66" s="41">
        <v>141547652</v>
      </c>
      <c r="H66" s="41">
        <v>112972001</v>
      </c>
      <c r="I66" s="41">
        <v>0</v>
      </c>
      <c r="J66" s="41">
        <v>137116776</v>
      </c>
      <c r="K66" s="44">
        <v>0</v>
      </c>
      <c r="L66" s="44">
        <v>105533072.88</v>
      </c>
      <c r="M66" s="41">
        <v>0</v>
      </c>
      <c r="N66" s="41">
        <v>105533072.88</v>
      </c>
      <c r="O66" s="41">
        <v>31583703.120000001</v>
      </c>
    </row>
    <row r="67" spans="1:15" x14ac:dyDescent="0.25">
      <c r="A67" s="42" t="s">
        <v>345</v>
      </c>
      <c r="B67" s="42" t="s">
        <v>346</v>
      </c>
      <c r="C67" s="41">
        <v>0</v>
      </c>
      <c r="D67" s="41">
        <v>112972001</v>
      </c>
      <c r="E67" s="41">
        <v>0</v>
      </c>
      <c r="F67" s="41">
        <v>0</v>
      </c>
      <c r="G67" s="41">
        <v>0</v>
      </c>
      <c r="H67" s="41">
        <v>112972001</v>
      </c>
      <c r="I67" s="41">
        <v>0</v>
      </c>
      <c r="J67" s="41">
        <v>0</v>
      </c>
      <c r="K67" s="44">
        <v>0</v>
      </c>
      <c r="L67" s="44">
        <v>0</v>
      </c>
      <c r="M67" s="41">
        <v>0</v>
      </c>
      <c r="N67" s="41">
        <v>0</v>
      </c>
      <c r="O67" s="41">
        <v>0</v>
      </c>
    </row>
    <row r="68" spans="1:15" x14ac:dyDescent="0.25">
      <c r="A68" s="42" t="s">
        <v>347</v>
      </c>
      <c r="B68" s="42" t="s">
        <v>348</v>
      </c>
      <c r="C68" s="41">
        <v>0</v>
      </c>
      <c r="D68" s="41">
        <v>278664428</v>
      </c>
      <c r="E68" s="41">
        <v>0</v>
      </c>
      <c r="F68" s="41">
        <v>278664428</v>
      </c>
      <c r="G68" s="41">
        <v>141547652</v>
      </c>
      <c r="H68" s="41">
        <v>0</v>
      </c>
      <c r="I68" s="41">
        <v>0</v>
      </c>
      <c r="J68" s="41">
        <v>137116776</v>
      </c>
      <c r="K68" s="44">
        <v>0</v>
      </c>
      <c r="L68" s="44">
        <v>105533072.88</v>
      </c>
      <c r="M68" s="41">
        <v>0</v>
      </c>
      <c r="N68" s="41">
        <v>105533072.88</v>
      </c>
      <c r="O68" s="41">
        <v>31583703.120000001</v>
      </c>
    </row>
    <row r="69" spans="1:15" x14ac:dyDescent="0.25">
      <c r="A69" s="42" t="s">
        <v>349</v>
      </c>
      <c r="B69" s="42" t="s">
        <v>350</v>
      </c>
      <c r="C69" s="41">
        <v>0</v>
      </c>
      <c r="D69" s="41">
        <v>30645817</v>
      </c>
      <c r="E69" s="41">
        <v>0</v>
      </c>
      <c r="F69" s="41">
        <v>29890240</v>
      </c>
      <c r="G69" s="41">
        <v>20838120</v>
      </c>
      <c r="H69" s="41">
        <v>755577</v>
      </c>
      <c r="I69" s="41">
        <v>3552120</v>
      </c>
      <c r="J69" s="41">
        <v>9052120</v>
      </c>
      <c r="K69" s="44">
        <v>3552120</v>
      </c>
      <c r="L69" s="44">
        <v>9052120</v>
      </c>
      <c r="M69" s="41">
        <v>3552120</v>
      </c>
      <c r="N69" s="41">
        <v>9052120</v>
      </c>
      <c r="O69" s="41">
        <v>0</v>
      </c>
    </row>
    <row r="70" spans="1:15" x14ac:dyDescent="0.25">
      <c r="A70" s="42" t="s">
        <v>351</v>
      </c>
      <c r="B70" s="42" t="s">
        <v>352</v>
      </c>
      <c r="C70" s="41">
        <v>0</v>
      </c>
      <c r="D70" s="41">
        <v>30645817</v>
      </c>
      <c r="E70" s="41">
        <v>0</v>
      </c>
      <c r="F70" s="41">
        <v>29890240</v>
      </c>
      <c r="G70" s="41">
        <v>20838120</v>
      </c>
      <c r="H70" s="41">
        <v>755577</v>
      </c>
      <c r="I70" s="41">
        <v>3552120</v>
      </c>
      <c r="J70" s="41">
        <v>9052120</v>
      </c>
      <c r="K70" s="44">
        <v>3552120</v>
      </c>
      <c r="L70" s="44">
        <v>9052120</v>
      </c>
      <c r="M70" s="41">
        <v>3552120</v>
      </c>
      <c r="N70" s="41">
        <v>9052120</v>
      </c>
      <c r="O70" s="41">
        <v>0</v>
      </c>
    </row>
    <row r="71" spans="1:15" x14ac:dyDescent="0.25">
      <c r="A71" s="42" t="s">
        <v>353</v>
      </c>
      <c r="B71" s="42" t="s">
        <v>354</v>
      </c>
      <c r="C71" s="41">
        <v>1000000000</v>
      </c>
      <c r="D71" s="41">
        <v>1000000000</v>
      </c>
      <c r="E71" s="41">
        <v>139779440</v>
      </c>
      <c r="F71" s="41">
        <v>900122358</v>
      </c>
      <c r="G71" s="41">
        <v>434276914</v>
      </c>
      <c r="H71" s="41">
        <v>99877642</v>
      </c>
      <c r="I71" s="41">
        <v>11462436</v>
      </c>
      <c r="J71" s="41">
        <v>465845444</v>
      </c>
      <c r="K71" s="44">
        <v>5520000</v>
      </c>
      <c r="L71" s="44">
        <v>318259829</v>
      </c>
      <c r="M71" s="41">
        <v>5520000</v>
      </c>
      <c r="N71" s="41">
        <v>318259829</v>
      </c>
      <c r="O71" s="41">
        <v>147585615</v>
      </c>
    </row>
    <row r="72" spans="1:15" x14ac:dyDescent="0.25">
      <c r="A72" s="42" t="s">
        <v>355</v>
      </c>
      <c r="B72" s="42" t="s">
        <v>354</v>
      </c>
      <c r="C72" s="41">
        <v>1000000000</v>
      </c>
      <c r="D72" s="41">
        <v>1000000000</v>
      </c>
      <c r="E72" s="41">
        <v>139779440</v>
      </c>
      <c r="F72" s="41">
        <v>900122358</v>
      </c>
      <c r="G72" s="41">
        <v>434276914</v>
      </c>
      <c r="H72" s="41">
        <v>99877642</v>
      </c>
      <c r="I72" s="41">
        <v>11462436</v>
      </c>
      <c r="J72" s="41">
        <v>465845444</v>
      </c>
      <c r="K72" s="44">
        <v>5520000</v>
      </c>
      <c r="L72" s="44">
        <v>318259829</v>
      </c>
      <c r="M72" s="41">
        <v>5520000</v>
      </c>
      <c r="N72" s="41">
        <v>318259829</v>
      </c>
      <c r="O72" s="41">
        <v>147585615</v>
      </c>
    </row>
    <row r="73" spans="1:15" x14ac:dyDescent="0.25">
      <c r="A73" s="42" t="s">
        <v>356</v>
      </c>
      <c r="B73" s="42" t="s">
        <v>357</v>
      </c>
      <c r="C73" s="41">
        <v>1000000000</v>
      </c>
      <c r="D73" s="41">
        <v>1000000000</v>
      </c>
      <c r="E73" s="41">
        <v>139779440</v>
      </c>
      <c r="F73" s="41">
        <v>900122358</v>
      </c>
      <c r="G73" s="41">
        <v>434276914</v>
      </c>
      <c r="H73" s="41">
        <v>99877642</v>
      </c>
      <c r="I73" s="41">
        <v>11462436</v>
      </c>
      <c r="J73" s="41">
        <v>465845444</v>
      </c>
      <c r="K73" s="44">
        <v>5520000</v>
      </c>
      <c r="L73" s="44">
        <v>318259829</v>
      </c>
      <c r="M73" s="41">
        <v>5520000</v>
      </c>
      <c r="N73" s="41">
        <v>318259829</v>
      </c>
      <c r="O73" s="41">
        <v>147585615</v>
      </c>
    </row>
    <row r="74" spans="1:15" x14ac:dyDescent="0.25">
      <c r="A74" s="42" t="s">
        <v>358</v>
      </c>
      <c r="B74" s="42" t="s">
        <v>357</v>
      </c>
      <c r="C74" s="41">
        <v>1000000000</v>
      </c>
      <c r="D74" s="41">
        <v>1000000000</v>
      </c>
      <c r="E74" s="41">
        <v>139779440</v>
      </c>
      <c r="F74" s="41">
        <v>900122358</v>
      </c>
      <c r="G74" s="41">
        <v>434276914</v>
      </c>
      <c r="H74" s="41">
        <v>99877642</v>
      </c>
      <c r="I74" s="41">
        <v>11462436</v>
      </c>
      <c r="J74" s="41">
        <v>465845444</v>
      </c>
      <c r="K74" s="44">
        <v>5520000</v>
      </c>
      <c r="L74" s="44">
        <v>318259829</v>
      </c>
      <c r="M74" s="41">
        <v>5520000</v>
      </c>
      <c r="N74" s="41">
        <v>318259829</v>
      </c>
      <c r="O74" s="41">
        <v>147585615</v>
      </c>
    </row>
    <row r="75" spans="1:15" x14ac:dyDescent="0.25">
      <c r="A75" s="42" t="s">
        <v>359</v>
      </c>
      <c r="B75" s="42" t="s">
        <v>360</v>
      </c>
      <c r="C75" s="41">
        <v>1000000000</v>
      </c>
      <c r="D75" s="41">
        <v>1000000000</v>
      </c>
      <c r="E75" s="41">
        <v>139779440</v>
      </c>
      <c r="F75" s="41">
        <v>900122358</v>
      </c>
      <c r="G75" s="41">
        <v>434276914</v>
      </c>
      <c r="H75" s="41">
        <v>99877642</v>
      </c>
      <c r="I75" s="41">
        <v>11462436</v>
      </c>
      <c r="J75" s="41">
        <v>465845444</v>
      </c>
      <c r="K75" s="44">
        <v>5520000</v>
      </c>
      <c r="L75" s="44">
        <v>318259829</v>
      </c>
      <c r="M75" s="41">
        <v>5520000</v>
      </c>
      <c r="N75" s="41">
        <v>318259829</v>
      </c>
      <c r="O75" s="41">
        <v>147585615</v>
      </c>
    </row>
    <row r="76" spans="1:15" x14ac:dyDescent="0.25">
      <c r="A76" s="42" t="s">
        <v>361</v>
      </c>
      <c r="B76" s="42" t="s">
        <v>360</v>
      </c>
      <c r="C76" s="41">
        <v>1000000000</v>
      </c>
      <c r="D76" s="41">
        <v>1000000000</v>
      </c>
      <c r="E76" s="41">
        <v>139779440</v>
      </c>
      <c r="F76" s="41">
        <v>900122358</v>
      </c>
      <c r="G76" s="41">
        <v>434276914</v>
      </c>
      <c r="H76" s="41">
        <v>99877642</v>
      </c>
      <c r="I76" s="41">
        <v>11462436</v>
      </c>
      <c r="J76" s="41">
        <v>465845444</v>
      </c>
      <c r="K76" s="44">
        <v>5520000</v>
      </c>
      <c r="L76" s="44">
        <v>318259829</v>
      </c>
      <c r="M76" s="41">
        <v>5520000</v>
      </c>
      <c r="N76" s="41">
        <v>318259829</v>
      </c>
      <c r="O76" s="41">
        <v>147585615</v>
      </c>
    </row>
    <row r="77" spans="1:15" x14ac:dyDescent="0.25">
      <c r="A77" s="42" t="s">
        <v>362</v>
      </c>
      <c r="B77" s="42" t="s">
        <v>363</v>
      </c>
      <c r="C77" s="41">
        <v>1000000000</v>
      </c>
      <c r="D77" s="41">
        <v>1000000000</v>
      </c>
      <c r="E77" s="41">
        <v>139779440</v>
      </c>
      <c r="F77" s="41">
        <v>900122358</v>
      </c>
      <c r="G77" s="41">
        <v>434276914</v>
      </c>
      <c r="H77" s="41">
        <v>99877642</v>
      </c>
      <c r="I77" s="41">
        <v>11462436</v>
      </c>
      <c r="J77" s="41">
        <v>465845444</v>
      </c>
      <c r="K77" s="44">
        <v>5520000</v>
      </c>
      <c r="L77" s="44">
        <v>318259829</v>
      </c>
      <c r="M77" s="41">
        <v>5520000</v>
      </c>
      <c r="N77" s="41">
        <v>318259829</v>
      </c>
      <c r="O77" s="41">
        <v>147585615</v>
      </c>
    </row>
    <row r="78" spans="1:15" x14ac:dyDescent="0.25">
      <c r="A78" s="42" t="s">
        <v>364</v>
      </c>
      <c r="B78" s="42" t="s">
        <v>365</v>
      </c>
      <c r="C78" s="41">
        <v>0</v>
      </c>
      <c r="D78" s="41">
        <v>357206397</v>
      </c>
      <c r="E78" s="41">
        <v>14676029</v>
      </c>
      <c r="F78" s="41">
        <v>234092063</v>
      </c>
      <c r="G78" s="41">
        <v>76685063</v>
      </c>
      <c r="H78" s="41">
        <v>123114334</v>
      </c>
      <c r="I78" s="41">
        <v>1500000</v>
      </c>
      <c r="J78" s="41">
        <v>157407000</v>
      </c>
      <c r="K78" s="44">
        <v>1500000</v>
      </c>
      <c r="L78" s="44">
        <v>141027000</v>
      </c>
      <c r="M78" s="41">
        <v>1500000</v>
      </c>
      <c r="N78" s="41">
        <v>141027000</v>
      </c>
      <c r="O78" s="41">
        <v>16380000</v>
      </c>
    </row>
    <row r="79" spans="1:15" x14ac:dyDescent="0.25">
      <c r="A79" s="42" t="s">
        <v>366</v>
      </c>
      <c r="B79" s="42" t="s">
        <v>367</v>
      </c>
      <c r="C79" s="41">
        <v>0</v>
      </c>
      <c r="D79" s="41">
        <v>357206397</v>
      </c>
      <c r="E79" s="41">
        <v>14676029</v>
      </c>
      <c r="F79" s="41">
        <v>234092063</v>
      </c>
      <c r="G79" s="41">
        <v>76685063</v>
      </c>
      <c r="H79" s="41">
        <v>123114334</v>
      </c>
      <c r="I79" s="41">
        <v>1500000</v>
      </c>
      <c r="J79" s="41">
        <v>157407000</v>
      </c>
      <c r="K79" s="44">
        <v>1500000</v>
      </c>
      <c r="L79" s="44">
        <v>141027000</v>
      </c>
      <c r="M79" s="41">
        <v>1500000</v>
      </c>
      <c r="N79" s="41">
        <v>141027000</v>
      </c>
      <c r="O79" s="41">
        <v>16380000</v>
      </c>
    </row>
    <row r="80" spans="1:15" x14ac:dyDescent="0.25">
      <c r="A80" s="42" t="s">
        <v>368</v>
      </c>
      <c r="B80" s="42" t="s">
        <v>369</v>
      </c>
      <c r="C80" s="41">
        <v>0</v>
      </c>
      <c r="D80" s="41">
        <v>357206397</v>
      </c>
      <c r="E80" s="41">
        <v>14676029</v>
      </c>
      <c r="F80" s="41">
        <v>234092063</v>
      </c>
      <c r="G80" s="41">
        <v>76685063</v>
      </c>
      <c r="H80" s="41">
        <v>123114334</v>
      </c>
      <c r="I80" s="41">
        <v>1500000</v>
      </c>
      <c r="J80" s="41">
        <v>157407000</v>
      </c>
      <c r="K80" s="44">
        <v>1500000</v>
      </c>
      <c r="L80" s="44">
        <v>141027000</v>
      </c>
      <c r="M80" s="41">
        <v>1500000</v>
      </c>
      <c r="N80" s="41">
        <v>141027000</v>
      </c>
      <c r="O80" s="41">
        <v>16380000</v>
      </c>
    </row>
    <row r="81" spans="1:15" x14ac:dyDescent="0.25">
      <c r="A81" s="42" t="s">
        <v>370</v>
      </c>
      <c r="B81" s="42" t="s">
        <v>322</v>
      </c>
      <c r="C81" s="41">
        <v>0</v>
      </c>
      <c r="D81" s="41">
        <v>357206397</v>
      </c>
      <c r="E81" s="41">
        <v>14676029</v>
      </c>
      <c r="F81" s="41">
        <v>234092063</v>
      </c>
      <c r="G81" s="41">
        <v>76685063</v>
      </c>
      <c r="H81" s="41">
        <v>123114334</v>
      </c>
      <c r="I81" s="41">
        <v>1500000</v>
      </c>
      <c r="J81" s="41">
        <v>157407000</v>
      </c>
      <c r="K81" s="44">
        <v>1500000</v>
      </c>
      <c r="L81" s="44">
        <v>141027000</v>
      </c>
      <c r="M81" s="41">
        <v>1500000</v>
      </c>
      <c r="N81" s="41">
        <v>141027000</v>
      </c>
      <c r="O81" s="41">
        <v>16380000</v>
      </c>
    </row>
    <row r="82" spans="1:15" x14ac:dyDescent="0.25">
      <c r="A82" s="42" t="s">
        <v>371</v>
      </c>
      <c r="B82" s="42" t="s">
        <v>372</v>
      </c>
      <c r="C82" s="41">
        <v>13897678843</v>
      </c>
      <c r="D82" s="41">
        <v>14470239728</v>
      </c>
      <c r="E82" s="41">
        <v>235992284</v>
      </c>
      <c r="F82" s="41">
        <v>9877948978</v>
      </c>
      <c r="G82" s="41">
        <v>363415078</v>
      </c>
      <c r="H82" s="41">
        <v>4592290750</v>
      </c>
      <c r="I82" s="41">
        <v>603143147</v>
      </c>
      <c r="J82" s="41">
        <v>9514533900</v>
      </c>
      <c r="K82" s="44">
        <v>680988346</v>
      </c>
      <c r="L82" s="44">
        <v>7335624325.2799997</v>
      </c>
      <c r="M82" s="41">
        <v>457203966.5</v>
      </c>
      <c r="N82" s="41">
        <v>7012290294.3900003</v>
      </c>
      <c r="O82" s="41">
        <v>2502243605.6100001</v>
      </c>
    </row>
    <row r="83" spans="1:15" x14ac:dyDescent="0.25">
      <c r="A83" s="42" t="s">
        <v>373</v>
      </c>
      <c r="B83" s="42" t="s">
        <v>372</v>
      </c>
      <c r="C83" s="41">
        <v>13897678843</v>
      </c>
      <c r="D83" s="41">
        <v>14470239728</v>
      </c>
      <c r="E83" s="41">
        <v>235992284</v>
      </c>
      <c r="F83" s="41">
        <v>9877948978</v>
      </c>
      <c r="G83" s="41">
        <v>363415078</v>
      </c>
      <c r="H83" s="41">
        <v>4592290750</v>
      </c>
      <c r="I83" s="41">
        <v>603143147</v>
      </c>
      <c r="J83" s="41">
        <v>9514533900</v>
      </c>
      <c r="K83" s="44">
        <v>0</v>
      </c>
      <c r="L83" s="44">
        <v>7335624325.2799997</v>
      </c>
      <c r="M83" s="44">
        <v>457203966.5</v>
      </c>
      <c r="N83" s="41">
        <v>7012290294.3900003</v>
      </c>
      <c r="O83" s="41">
        <v>2502243605.6100001</v>
      </c>
    </row>
    <row r="84" spans="1:15" x14ac:dyDescent="0.25">
      <c r="A84" s="42" t="s">
        <v>374</v>
      </c>
      <c r="B84" s="42" t="s">
        <v>375</v>
      </c>
      <c r="C84" s="41">
        <v>3020541629</v>
      </c>
      <c r="D84" s="41">
        <v>3579509146</v>
      </c>
      <c r="E84" s="41">
        <v>37127905</v>
      </c>
      <c r="F84" s="41">
        <v>3493933037</v>
      </c>
      <c r="G84" s="41">
        <v>43931201</v>
      </c>
      <c r="H84" s="41">
        <v>85576109</v>
      </c>
      <c r="I84" s="41">
        <v>52359116</v>
      </c>
      <c r="J84" s="41">
        <v>3450001836</v>
      </c>
      <c r="K84" s="44">
        <v>156919288</v>
      </c>
      <c r="L84" s="44">
        <v>2659552248</v>
      </c>
      <c r="M84" s="41">
        <v>156919288</v>
      </c>
      <c r="N84" s="41">
        <v>2659552248</v>
      </c>
      <c r="O84" s="41">
        <v>790449588</v>
      </c>
    </row>
    <row r="85" spans="1:15" x14ac:dyDescent="0.25">
      <c r="A85" s="42" t="s">
        <v>376</v>
      </c>
      <c r="B85" s="42" t="s">
        <v>375</v>
      </c>
      <c r="C85" s="41">
        <v>3020541629</v>
      </c>
      <c r="D85" s="41">
        <v>3579509146</v>
      </c>
      <c r="E85" s="41">
        <v>37127905</v>
      </c>
      <c r="F85" s="41">
        <v>3493933037</v>
      </c>
      <c r="G85" s="41">
        <v>43931201</v>
      </c>
      <c r="H85" s="41">
        <v>85576109</v>
      </c>
      <c r="I85" s="41">
        <v>52359116</v>
      </c>
      <c r="J85" s="41">
        <v>3450001836</v>
      </c>
      <c r="K85" s="44">
        <v>0</v>
      </c>
      <c r="L85" s="44">
        <v>2659552248</v>
      </c>
      <c r="M85" s="44">
        <v>156919288</v>
      </c>
      <c r="N85" s="41">
        <v>2659552248</v>
      </c>
      <c r="O85" s="41">
        <v>790449588</v>
      </c>
    </row>
    <row r="86" spans="1:15" x14ac:dyDescent="0.25">
      <c r="A86" s="42" t="s">
        <v>377</v>
      </c>
      <c r="B86" s="42" t="s">
        <v>378</v>
      </c>
      <c r="C86" s="41">
        <v>2975541629</v>
      </c>
      <c r="D86" s="18">
        <v>2470064146</v>
      </c>
      <c r="E86" s="18">
        <v>32127905</v>
      </c>
      <c r="F86" s="18">
        <v>2392770802</v>
      </c>
      <c r="G86" s="18">
        <v>1144352</v>
      </c>
      <c r="H86" s="18">
        <v>77293344</v>
      </c>
      <c r="I86" s="18">
        <v>50145965</v>
      </c>
      <c r="J86" s="18">
        <v>2391626450</v>
      </c>
      <c r="K86" s="43">
        <v>54706137</v>
      </c>
      <c r="L86" s="43">
        <v>1737643862</v>
      </c>
      <c r="M86" s="18">
        <v>54706137</v>
      </c>
      <c r="N86" s="18">
        <v>1737643862</v>
      </c>
      <c r="O86" s="41">
        <v>653982588</v>
      </c>
    </row>
    <row r="87" spans="1:15" x14ac:dyDescent="0.25">
      <c r="A87" s="42" t="s">
        <v>379</v>
      </c>
      <c r="B87" s="42" t="s">
        <v>378</v>
      </c>
      <c r="C87" s="41">
        <v>2975541629</v>
      </c>
      <c r="D87" s="41">
        <v>2470064146</v>
      </c>
      <c r="E87" s="41">
        <v>32127905</v>
      </c>
      <c r="F87" s="41">
        <v>2392770802</v>
      </c>
      <c r="G87" s="41">
        <v>1144352</v>
      </c>
      <c r="H87" s="41">
        <v>77293344</v>
      </c>
      <c r="I87" s="41">
        <v>50145965</v>
      </c>
      <c r="J87" s="41">
        <v>2391626450</v>
      </c>
      <c r="K87" s="44">
        <v>0</v>
      </c>
      <c r="L87" s="44">
        <v>1737643862</v>
      </c>
      <c r="M87" s="44">
        <v>54706137</v>
      </c>
      <c r="N87" s="41">
        <v>1737643862</v>
      </c>
      <c r="O87" s="41">
        <v>653982588</v>
      </c>
    </row>
    <row r="88" spans="1:15" x14ac:dyDescent="0.25">
      <c r="A88" s="42" t="s">
        <v>380</v>
      </c>
      <c r="B88" s="42" t="s">
        <v>381</v>
      </c>
      <c r="C88" s="41">
        <v>40000000</v>
      </c>
      <c r="D88" s="41">
        <v>35000000</v>
      </c>
      <c r="E88" s="41">
        <v>7746000</v>
      </c>
      <c r="F88" s="41">
        <v>29508604</v>
      </c>
      <c r="G88" s="41">
        <v>0</v>
      </c>
      <c r="H88" s="41">
        <v>5491396</v>
      </c>
      <c r="I88" s="41">
        <v>7746000</v>
      </c>
      <c r="J88" s="41">
        <v>29508604</v>
      </c>
      <c r="K88" s="44">
        <v>7746000</v>
      </c>
      <c r="L88" s="44">
        <v>29508604</v>
      </c>
      <c r="M88" s="41">
        <v>7746000</v>
      </c>
      <c r="N88" s="41">
        <v>29508604</v>
      </c>
      <c r="O88" s="41">
        <v>0</v>
      </c>
    </row>
    <row r="89" spans="1:15" x14ac:dyDescent="0.25">
      <c r="A89" s="42" t="s">
        <v>382</v>
      </c>
      <c r="B89" s="42" t="s">
        <v>383</v>
      </c>
      <c r="C89" s="41">
        <v>380000000</v>
      </c>
      <c r="D89" s="41">
        <v>400000000</v>
      </c>
      <c r="E89" s="41">
        <v>0</v>
      </c>
      <c r="F89" s="41">
        <v>398462670</v>
      </c>
      <c r="G89" s="41">
        <v>0</v>
      </c>
      <c r="H89" s="41">
        <v>1537330</v>
      </c>
      <c r="I89" s="41">
        <v>0</v>
      </c>
      <c r="J89" s="41">
        <v>398462670</v>
      </c>
      <c r="K89" s="44">
        <v>0</v>
      </c>
      <c r="L89" s="44">
        <v>398462670</v>
      </c>
      <c r="M89" s="41">
        <v>0</v>
      </c>
      <c r="N89" s="41">
        <v>398462670</v>
      </c>
      <c r="O89" s="41">
        <v>0</v>
      </c>
    </row>
    <row r="90" spans="1:15" x14ac:dyDescent="0.25">
      <c r="A90" s="42" t="s">
        <v>384</v>
      </c>
      <c r="B90" s="42" t="s">
        <v>385</v>
      </c>
      <c r="C90" s="41">
        <v>220000000</v>
      </c>
      <c r="D90" s="41">
        <v>230000000</v>
      </c>
      <c r="E90" s="41">
        <v>0</v>
      </c>
      <c r="F90" s="41">
        <v>225298826</v>
      </c>
      <c r="G90" s="41">
        <v>0</v>
      </c>
      <c r="H90" s="41">
        <v>4701174</v>
      </c>
      <c r="I90" s="41">
        <v>0</v>
      </c>
      <c r="J90" s="41">
        <v>225298826</v>
      </c>
      <c r="K90" s="44">
        <v>0</v>
      </c>
      <c r="L90" s="44">
        <v>225298826</v>
      </c>
      <c r="M90" s="41">
        <v>0</v>
      </c>
      <c r="N90" s="41">
        <v>225298826</v>
      </c>
      <c r="O90" s="41">
        <v>0</v>
      </c>
    </row>
    <row r="91" spans="1:15" x14ac:dyDescent="0.25">
      <c r="A91" s="42" t="s">
        <v>386</v>
      </c>
      <c r="B91" s="42" t="s">
        <v>387</v>
      </c>
      <c r="C91" s="41">
        <v>15000000</v>
      </c>
      <c r="D91" s="41">
        <v>15000000</v>
      </c>
      <c r="E91" s="41">
        <v>0</v>
      </c>
      <c r="F91" s="41">
        <v>7746028</v>
      </c>
      <c r="G91" s="41">
        <v>0</v>
      </c>
      <c r="H91" s="41">
        <v>7253972</v>
      </c>
      <c r="I91" s="41">
        <v>0</v>
      </c>
      <c r="J91" s="41">
        <v>7746028</v>
      </c>
      <c r="K91" s="44">
        <v>0</v>
      </c>
      <c r="L91" s="44">
        <v>7746028</v>
      </c>
      <c r="M91" s="41">
        <v>0</v>
      </c>
      <c r="N91" s="41">
        <v>7746028</v>
      </c>
      <c r="O91" s="41">
        <v>0</v>
      </c>
    </row>
    <row r="92" spans="1:15" x14ac:dyDescent="0.25">
      <c r="A92" s="42" t="s">
        <v>388</v>
      </c>
      <c r="B92" s="42" t="s">
        <v>389</v>
      </c>
      <c r="C92" s="41">
        <v>67508017</v>
      </c>
      <c r="D92" s="41">
        <v>47508017</v>
      </c>
      <c r="E92" s="41">
        <v>0</v>
      </c>
      <c r="F92" s="41">
        <v>81841</v>
      </c>
      <c r="G92" s="41">
        <v>0</v>
      </c>
      <c r="H92" s="41">
        <v>47426176</v>
      </c>
      <c r="I92" s="41">
        <v>0</v>
      </c>
      <c r="J92" s="41">
        <v>81841</v>
      </c>
      <c r="K92" s="44">
        <v>0</v>
      </c>
      <c r="L92" s="44">
        <v>81841</v>
      </c>
      <c r="M92" s="41">
        <v>0</v>
      </c>
      <c r="N92" s="41">
        <v>81841</v>
      </c>
      <c r="O92" s="41">
        <v>0</v>
      </c>
    </row>
    <row r="93" spans="1:15" x14ac:dyDescent="0.25">
      <c r="A93" s="42" t="s">
        <v>390</v>
      </c>
      <c r="B93" s="42" t="s">
        <v>391</v>
      </c>
      <c r="C93" s="41">
        <v>615000000</v>
      </c>
      <c r="D93" s="41">
        <v>584915850</v>
      </c>
      <c r="E93" s="41">
        <v>0</v>
      </c>
      <c r="F93" s="41">
        <v>584915850</v>
      </c>
      <c r="G93" s="41">
        <v>0</v>
      </c>
      <c r="H93" s="41">
        <v>0</v>
      </c>
      <c r="I93" s="41">
        <v>0</v>
      </c>
      <c r="J93" s="41">
        <v>584915850</v>
      </c>
      <c r="K93" s="44">
        <v>0</v>
      </c>
      <c r="L93" s="44">
        <v>584915850</v>
      </c>
      <c r="M93" s="41">
        <v>0</v>
      </c>
      <c r="N93" s="41">
        <v>584915850</v>
      </c>
      <c r="O93" s="41">
        <v>0</v>
      </c>
    </row>
    <row r="94" spans="1:15" x14ac:dyDescent="0.25">
      <c r="A94" s="42" t="s">
        <v>392</v>
      </c>
      <c r="B94" s="42" t="s">
        <v>393</v>
      </c>
      <c r="C94" s="41">
        <v>120000000</v>
      </c>
      <c r="D94" s="41">
        <v>1344435</v>
      </c>
      <c r="E94" s="41">
        <v>0</v>
      </c>
      <c r="F94" s="41">
        <v>1344435</v>
      </c>
      <c r="G94" s="41">
        <v>0</v>
      </c>
      <c r="H94" s="41">
        <v>0</v>
      </c>
      <c r="I94" s="41">
        <v>0</v>
      </c>
      <c r="J94" s="41">
        <v>1344435</v>
      </c>
      <c r="K94" s="44">
        <v>0</v>
      </c>
      <c r="L94" s="44">
        <v>1344435</v>
      </c>
      <c r="M94" s="41">
        <v>0</v>
      </c>
      <c r="N94" s="41">
        <v>1344435</v>
      </c>
      <c r="O94" s="41">
        <v>0</v>
      </c>
    </row>
    <row r="95" spans="1:15" x14ac:dyDescent="0.25">
      <c r="A95" s="42" t="s">
        <v>394</v>
      </c>
      <c r="B95" s="42" t="s">
        <v>395</v>
      </c>
      <c r="C95" s="41">
        <v>670000000</v>
      </c>
      <c r="D95" s="41">
        <v>653982588</v>
      </c>
      <c r="E95" s="41">
        <v>0</v>
      </c>
      <c r="F95" s="41">
        <v>653982588</v>
      </c>
      <c r="G95" s="41">
        <v>0</v>
      </c>
      <c r="H95" s="41">
        <v>0</v>
      </c>
      <c r="I95" s="41">
        <v>0</v>
      </c>
      <c r="J95" s="41">
        <v>653982588</v>
      </c>
      <c r="K95" s="44">
        <v>0</v>
      </c>
      <c r="L95" s="44">
        <v>0</v>
      </c>
      <c r="M95" s="41">
        <v>0</v>
      </c>
      <c r="N95" s="41">
        <v>0</v>
      </c>
      <c r="O95" s="41">
        <v>653982588</v>
      </c>
    </row>
    <row r="96" spans="1:15" x14ac:dyDescent="0.25">
      <c r="A96" s="42" t="s">
        <v>396</v>
      </c>
      <c r="B96" s="42" t="s">
        <v>397</v>
      </c>
      <c r="C96" s="41">
        <v>100000000</v>
      </c>
      <c r="D96" s="41">
        <v>50000000</v>
      </c>
      <c r="E96" s="41">
        <v>0</v>
      </c>
      <c r="F96" s="41">
        <v>49920542</v>
      </c>
      <c r="G96" s="41">
        <v>1144352</v>
      </c>
      <c r="H96" s="41">
        <v>79458</v>
      </c>
      <c r="I96" s="41">
        <v>18018060</v>
      </c>
      <c r="J96" s="41">
        <v>48776190</v>
      </c>
      <c r="K96" s="44">
        <v>22578232</v>
      </c>
      <c r="L96" s="44">
        <v>48776190</v>
      </c>
      <c r="M96" s="41">
        <v>22578232</v>
      </c>
      <c r="N96" s="41">
        <v>48776190</v>
      </c>
      <c r="O96" s="41">
        <v>0</v>
      </c>
    </row>
    <row r="97" spans="1:15" x14ac:dyDescent="0.25">
      <c r="A97" s="42" t="s">
        <v>398</v>
      </c>
      <c r="B97" s="42" t="s">
        <v>399</v>
      </c>
      <c r="C97" s="41">
        <v>265000000</v>
      </c>
      <c r="D97" s="41">
        <v>145820095</v>
      </c>
      <c r="E97" s="41">
        <v>0</v>
      </c>
      <c r="F97" s="41">
        <v>145820095</v>
      </c>
      <c r="G97" s="41">
        <v>0</v>
      </c>
      <c r="H97" s="41">
        <v>0</v>
      </c>
      <c r="I97" s="41">
        <v>0</v>
      </c>
      <c r="J97" s="41">
        <v>145820095</v>
      </c>
      <c r="K97" s="44">
        <v>0</v>
      </c>
      <c r="L97" s="44">
        <v>145820095</v>
      </c>
      <c r="M97" s="41">
        <v>0</v>
      </c>
      <c r="N97" s="41">
        <v>145820095</v>
      </c>
      <c r="O97" s="41">
        <v>0</v>
      </c>
    </row>
    <row r="98" spans="1:15" x14ac:dyDescent="0.25">
      <c r="A98" s="42" t="s">
        <v>400</v>
      </c>
      <c r="B98" s="42" t="s">
        <v>401</v>
      </c>
      <c r="C98" s="41">
        <v>185000000</v>
      </c>
      <c r="D98" s="41">
        <v>147698850</v>
      </c>
      <c r="E98" s="41">
        <v>24381905</v>
      </c>
      <c r="F98" s="41">
        <v>147698850</v>
      </c>
      <c r="G98" s="41">
        <v>0</v>
      </c>
      <c r="H98" s="41">
        <v>0</v>
      </c>
      <c r="I98" s="41">
        <v>24381905</v>
      </c>
      <c r="J98" s="41">
        <v>147698850</v>
      </c>
      <c r="K98" s="44">
        <v>24381905</v>
      </c>
      <c r="L98" s="44">
        <v>147698850</v>
      </c>
      <c r="M98" s="41">
        <v>24381905</v>
      </c>
      <c r="N98" s="41">
        <v>147698850</v>
      </c>
      <c r="O98" s="41">
        <v>0</v>
      </c>
    </row>
    <row r="99" spans="1:15" x14ac:dyDescent="0.25">
      <c r="A99" s="42" t="s">
        <v>402</v>
      </c>
      <c r="B99" s="42" t="s">
        <v>403</v>
      </c>
      <c r="C99" s="41">
        <v>250000000</v>
      </c>
      <c r="D99" s="41">
        <v>110760699</v>
      </c>
      <c r="E99" s="41">
        <v>0</v>
      </c>
      <c r="F99" s="41">
        <v>110760699</v>
      </c>
      <c r="G99" s="41">
        <v>0</v>
      </c>
      <c r="H99" s="41">
        <v>0</v>
      </c>
      <c r="I99" s="41">
        <v>0</v>
      </c>
      <c r="J99" s="41">
        <v>110760699</v>
      </c>
      <c r="K99" s="44">
        <v>0</v>
      </c>
      <c r="L99" s="44">
        <v>110760699</v>
      </c>
      <c r="M99" s="41">
        <v>0</v>
      </c>
      <c r="N99" s="41">
        <v>110760699</v>
      </c>
      <c r="O99" s="41">
        <v>0</v>
      </c>
    </row>
    <row r="100" spans="1:15" x14ac:dyDescent="0.25">
      <c r="A100" s="42" t="s">
        <v>404</v>
      </c>
      <c r="B100" s="42" t="s">
        <v>405</v>
      </c>
      <c r="C100" s="41">
        <v>10000000</v>
      </c>
      <c r="D100" s="18">
        <v>10000000</v>
      </c>
      <c r="E100" s="18">
        <v>0</v>
      </c>
      <c r="F100" s="18">
        <v>0</v>
      </c>
      <c r="G100" s="18">
        <v>0</v>
      </c>
      <c r="H100" s="18">
        <v>10000000</v>
      </c>
      <c r="I100" s="18">
        <v>0</v>
      </c>
      <c r="J100" s="18">
        <v>0</v>
      </c>
      <c r="K100" s="43">
        <v>0</v>
      </c>
      <c r="L100" s="43">
        <v>0</v>
      </c>
      <c r="M100" s="18">
        <v>0</v>
      </c>
      <c r="N100" s="18">
        <v>0</v>
      </c>
      <c r="O100" s="41">
        <v>0</v>
      </c>
    </row>
    <row r="101" spans="1:15" x14ac:dyDescent="0.25">
      <c r="A101" s="42" t="s">
        <v>406</v>
      </c>
      <c r="B101" s="42" t="s">
        <v>407</v>
      </c>
      <c r="C101" s="41">
        <v>38033612</v>
      </c>
      <c r="D101" s="41">
        <v>38033612</v>
      </c>
      <c r="E101" s="41">
        <v>0</v>
      </c>
      <c r="F101" s="41">
        <v>37229774</v>
      </c>
      <c r="G101" s="41">
        <v>0</v>
      </c>
      <c r="H101" s="41">
        <v>803838</v>
      </c>
      <c r="I101" s="41">
        <v>0</v>
      </c>
      <c r="J101" s="41">
        <v>37229774</v>
      </c>
      <c r="K101" s="44">
        <v>0</v>
      </c>
      <c r="L101" s="44">
        <v>37229774</v>
      </c>
      <c r="M101" s="41">
        <v>0</v>
      </c>
      <c r="N101" s="41">
        <v>37229774</v>
      </c>
      <c r="O101" s="41">
        <v>0</v>
      </c>
    </row>
    <row r="102" spans="1:15" x14ac:dyDescent="0.25">
      <c r="A102" s="42" t="s">
        <v>408</v>
      </c>
      <c r="B102" s="42" t="s">
        <v>409</v>
      </c>
      <c r="C102" s="41">
        <v>45000000</v>
      </c>
      <c r="D102" s="41">
        <v>1109445000</v>
      </c>
      <c r="E102" s="41">
        <v>5000000</v>
      </c>
      <c r="F102" s="41">
        <v>1101162235</v>
      </c>
      <c r="G102" s="41">
        <v>42786849</v>
      </c>
      <c r="H102" s="41">
        <v>8282765</v>
      </c>
      <c r="I102" s="41">
        <v>2213151</v>
      </c>
      <c r="J102" s="41">
        <v>1058375386</v>
      </c>
      <c r="K102" s="44">
        <v>102213151</v>
      </c>
      <c r="L102" s="44">
        <v>921908386</v>
      </c>
      <c r="M102" s="41">
        <v>102213151</v>
      </c>
      <c r="N102" s="41">
        <v>921908386</v>
      </c>
      <c r="O102" s="41">
        <v>136467000</v>
      </c>
    </row>
    <row r="103" spans="1:15" x14ac:dyDescent="0.25">
      <c r="A103" s="42" t="s">
        <v>410</v>
      </c>
      <c r="B103" s="42" t="s">
        <v>409</v>
      </c>
      <c r="C103" s="41">
        <v>45000000</v>
      </c>
      <c r="D103" s="41">
        <v>1109445000</v>
      </c>
      <c r="E103" s="41">
        <v>5000000</v>
      </c>
      <c r="F103" s="41">
        <v>1101162235</v>
      </c>
      <c r="G103" s="41">
        <v>42786849</v>
      </c>
      <c r="H103" s="41">
        <v>8282765</v>
      </c>
      <c r="I103" s="41">
        <v>2213151</v>
      </c>
      <c r="J103" s="41">
        <v>1058375386</v>
      </c>
      <c r="K103" s="44">
        <v>0</v>
      </c>
      <c r="L103" s="44">
        <v>921908386</v>
      </c>
      <c r="M103" s="44">
        <v>102213151</v>
      </c>
      <c r="N103" s="41">
        <v>921908386</v>
      </c>
      <c r="O103" s="41">
        <v>136467000</v>
      </c>
    </row>
    <row r="104" spans="1:15" x14ac:dyDescent="0.25">
      <c r="A104" s="42" t="s">
        <v>411</v>
      </c>
      <c r="B104" s="42" t="s">
        <v>412</v>
      </c>
      <c r="C104" s="41">
        <v>0</v>
      </c>
      <c r="D104" s="18">
        <v>737000000</v>
      </c>
      <c r="E104" s="18">
        <v>0</v>
      </c>
      <c r="F104" s="18">
        <v>728717235</v>
      </c>
      <c r="G104" s="18">
        <v>0</v>
      </c>
      <c r="H104" s="18">
        <v>8282765</v>
      </c>
      <c r="I104" s="18">
        <v>0</v>
      </c>
      <c r="J104" s="18">
        <v>728717235</v>
      </c>
      <c r="K104" s="43">
        <v>0</v>
      </c>
      <c r="L104" s="43">
        <v>728717235</v>
      </c>
      <c r="M104" s="18">
        <v>0</v>
      </c>
      <c r="N104" s="18">
        <v>728717235</v>
      </c>
      <c r="O104" s="41">
        <v>0</v>
      </c>
    </row>
    <row r="105" spans="1:15" x14ac:dyDescent="0.25">
      <c r="A105" s="42" t="s">
        <v>413</v>
      </c>
      <c r="B105" s="42" t="s">
        <v>289</v>
      </c>
      <c r="C105" s="41">
        <v>45000000</v>
      </c>
      <c r="D105" s="18">
        <v>45000000</v>
      </c>
      <c r="E105" s="18">
        <v>5000000</v>
      </c>
      <c r="F105" s="18">
        <v>45000000</v>
      </c>
      <c r="G105" s="18">
        <v>42786849</v>
      </c>
      <c r="H105" s="18">
        <v>0</v>
      </c>
      <c r="I105" s="18">
        <v>2213151</v>
      </c>
      <c r="J105" s="18">
        <v>2213151</v>
      </c>
      <c r="K105" s="43">
        <v>2213151</v>
      </c>
      <c r="L105" s="43">
        <v>2213151</v>
      </c>
      <c r="M105" s="18">
        <v>2213151</v>
      </c>
      <c r="N105" s="18">
        <v>2213151</v>
      </c>
      <c r="O105" s="41">
        <v>0</v>
      </c>
    </row>
    <row r="106" spans="1:15" x14ac:dyDescent="0.25">
      <c r="A106" s="42" t="s">
        <v>414</v>
      </c>
      <c r="B106" s="42" t="s">
        <v>293</v>
      </c>
      <c r="C106" s="41">
        <v>0</v>
      </c>
      <c r="D106" s="18">
        <v>327445000</v>
      </c>
      <c r="E106" s="18">
        <v>0</v>
      </c>
      <c r="F106" s="18">
        <v>327445000</v>
      </c>
      <c r="G106" s="18">
        <v>0</v>
      </c>
      <c r="H106" s="18">
        <v>0</v>
      </c>
      <c r="I106" s="18">
        <v>0</v>
      </c>
      <c r="J106" s="18">
        <v>327445000</v>
      </c>
      <c r="K106" s="43">
        <v>100000000</v>
      </c>
      <c r="L106" s="43">
        <v>190978000</v>
      </c>
      <c r="M106" s="18">
        <v>100000000</v>
      </c>
      <c r="N106" s="18">
        <v>190978000</v>
      </c>
      <c r="O106" s="41">
        <v>136467000</v>
      </c>
    </row>
    <row r="107" spans="1:15" x14ac:dyDescent="0.25">
      <c r="A107" s="42" t="s">
        <v>415</v>
      </c>
      <c r="B107" s="42" t="s">
        <v>416</v>
      </c>
      <c r="C107" s="41">
        <v>10877137214</v>
      </c>
      <c r="D107" s="41">
        <v>10890730582</v>
      </c>
      <c r="E107" s="41">
        <v>198864379</v>
      </c>
      <c r="F107" s="41">
        <v>6384015941</v>
      </c>
      <c r="G107" s="41">
        <v>319483877</v>
      </c>
      <c r="H107" s="41">
        <v>4506714641</v>
      </c>
      <c r="I107" s="41">
        <v>550784031</v>
      </c>
      <c r="J107" s="41">
        <v>6064532064</v>
      </c>
      <c r="K107" s="44">
        <v>524069058</v>
      </c>
      <c r="L107" s="44">
        <v>4676072077.2799997</v>
      </c>
      <c r="M107" s="41">
        <v>300284678.5</v>
      </c>
      <c r="N107" s="41">
        <v>4352738046.3900003</v>
      </c>
      <c r="O107" s="41">
        <v>1711794017.6099999</v>
      </c>
    </row>
    <row r="108" spans="1:15" x14ac:dyDescent="0.25">
      <c r="A108" s="42" t="s">
        <v>417</v>
      </c>
      <c r="B108" s="42" t="s">
        <v>416</v>
      </c>
      <c r="C108" s="41">
        <v>10877137214</v>
      </c>
      <c r="D108" s="41">
        <v>10890730582</v>
      </c>
      <c r="E108" s="41">
        <v>198864379</v>
      </c>
      <c r="F108" s="41">
        <v>6384015941</v>
      </c>
      <c r="G108" s="41">
        <v>319483877</v>
      </c>
      <c r="H108" s="41">
        <v>4506714641</v>
      </c>
      <c r="I108" s="41">
        <v>550784031</v>
      </c>
      <c r="J108" s="41">
        <v>6064532064</v>
      </c>
      <c r="K108" s="44">
        <v>0</v>
      </c>
      <c r="L108" s="44">
        <v>4676072077.2799997</v>
      </c>
      <c r="M108" s="44">
        <v>300284678.5</v>
      </c>
      <c r="N108" s="41">
        <v>4352738046.3900003</v>
      </c>
      <c r="O108" s="41">
        <v>1711794017.6099999</v>
      </c>
    </row>
    <row r="109" spans="1:15" x14ac:dyDescent="0.25">
      <c r="A109" s="42" t="s">
        <v>418</v>
      </c>
      <c r="B109" s="42" t="s">
        <v>298</v>
      </c>
      <c r="C109" s="41">
        <v>1275000000</v>
      </c>
      <c r="D109" s="18">
        <v>1023000000</v>
      </c>
      <c r="E109" s="18">
        <v>65000000</v>
      </c>
      <c r="F109" s="18">
        <v>1018038613</v>
      </c>
      <c r="G109" s="18">
        <v>75843802</v>
      </c>
      <c r="H109" s="18">
        <v>4961387</v>
      </c>
      <c r="I109" s="18">
        <v>219436742</v>
      </c>
      <c r="J109" s="18">
        <v>942194811</v>
      </c>
      <c r="K109" s="43">
        <v>68687938</v>
      </c>
      <c r="L109" s="43">
        <v>547556314</v>
      </c>
      <c r="M109" s="18">
        <v>69687938</v>
      </c>
      <c r="N109" s="18">
        <v>545556314</v>
      </c>
      <c r="O109" s="41">
        <v>396638497</v>
      </c>
    </row>
    <row r="110" spans="1:15" x14ac:dyDescent="0.25">
      <c r="A110" s="42" t="s">
        <v>419</v>
      </c>
      <c r="B110" s="42" t="s">
        <v>298</v>
      </c>
      <c r="C110" s="41">
        <v>1275000000</v>
      </c>
      <c r="D110" s="41">
        <v>1023000000</v>
      </c>
      <c r="E110" s="41">
        <v>65000000</v>
      </c>
      <c r="F110" s="41">
        <v>1018038613</v>
      </c>
      <c r="G110" s="41">
        <v>75843802</v>
      </c>
      <c r="H110" s="41">
        <v>4961387</v>
      </c>
      <c r="I110" s="41">
        <v>219436742</v>
      </c>
      <c r="J110" s="41">
        <v>942194811</v>
      </c>
      <c r="K110" s="44">
        <v>0</v>
      </c>
      <c r="L110" s="44">
        <v>547556314</v>
      </c>
      <c r="M110" s="44">
        <v>69687938</v>
      </c>
      <c r="N110" s="41">
        <v>545556314</v>
      </c>
      <c r="O110" s="41">
        <v>396638497</v>
      </c>
    </row>
    <row r="111" spans="1:15" x14ac:dyDescent="0.25">
      <c r="A111" s="42" t="s">
        <v>420</v>
      </c>
      <c r="B111" s="42" t="s">
        <v>300</v>
      </c>
      <c r="C111" s="41">
        <v>1275000000</v>
      </c>
      <c r="D111" s="41">
        <v>1023000000</v>
      </c>
      <c r="E111" s="41">
        <v>65000000</v>
      </c>
      <c r="F111" s="41">
        <v>1018038613</v>
      </c>
      <c r="G111" s="41">
        <v>75843802</v>
      </c>
      <c r="H111" s="41">
        <v>4961387</v>
      </c>
      <c r="I111" s="41">
        <v>219436742</v>
      </c>
      <c r="J111" s="41">
        <v>942194811</v>
      </c>
      <c r="K111" s="44">
        <v>68687938</v>
      </c>
      <c r="L111" s="44">
        <v>547556314</v>
      </c>
      <c r="M111" s="41">
        <v>69687938</v>
      </c>
      <c r="N111" s="41">
        <v>545556314</v>
      </c>
      <c r="O111" s="41">
        <v>396638497</v>
      </c>
    </row>
    <row r="112" spans="1:15" x14ac:dyDescent="0.25">
      <c r="A112" s="42" t="s">
        <v>421</v>
      </c>
      <c r="B112" s="42" t="s">
        <v>422</v>
      </c>
      <c r="C112" s="41">
        <v>2759593688</v>
      </c>
      <c r="D112" s="18">
        <v>1973925204</v>
      </c>
      <c r="E112" s="18">
        <v>53899020</v>
      </c>
      <c r="F112" s="18">
        <v>1927827886</v>
      </c>
      <c r="G112" s="18">
        <v>57233669</v>
      </c>
      <c r="H112" s="18">
        <v>46097318</v>
      </c>
      <c r="I112" s="18">
        <v>2925611</v>
      </c>
      <c r="J112" s="18">
        <v>1870594217</v>
      </c>
      <c r="K112" s="43">
        <v>44383933</v>
      </c>
      <c r="L112" s="43">
        <v>1481861349.28</v>
      </c>
      <c r="M112" s="18">
        <v>47544730.5</v>
      </c>
      <c r="N112" s="18">
        <v>1477972495.3900001</v>
      </c>
      <c r="O112" s="41">
        <v>392621721.61000001</v>
      </c>
    </row>
    <row r="113" spans="1:15" x14ac:dyDescent="0.25">
      <c r="A113" s="42" t="s">
        <v>423</v>
      </c>
      <c r="B113" s="42" t="s">
        <v>422</v>
      </c>
      <c r="C113" s="41">
        <v>2759593688</v>
      </c>
      <c r="D113" s="41">
        <v>1973925204</v>
      </c>
      <c r="E113" s="41">
        <v>53899020</v>
      </c>
      <c r="F113" s="41">
        <v>1927827886</v>
      </c>
      <c r="G113" s="41">
        <v>57233669</v>
      </c>
      <c r="H113" s="41">
        <v>46097318</v>
      </c>
      <c r="I113" s="41">
        <v>2925611</v>
      </c>
      <c r="J113" s="41">
        <v>1870594217</v>
      </c>
      <c r="K113" s="44">
        <v>0</v>
      </c>
      <c r="L113" s="44">
        <v>1481861349.28</v>
      </c>
      <c r="M113" s="44">
        <v>47544730.5</v>
      </c>
      <c r="N113" s="41">
        <v>1477972495.3900001</v>
      </c>
      <c r="O113" s="41">
        <v>392621721.61000001</v>
      </c>
    </row>
    <row r="114" spans="1:15" x14ac:dyDescent="0.25">
      <c r="A114" s="42" t="s">
        <v>424</v>
      </c>
      <c r="B114" s="42" t="s">
        <v>305</v>
      </c>
      <c r="C114" s="41">
        <v>335920000</v>
      </c>
      <c r="D114" s="41">
        <v>650920000</v>
      </c>
      <c r="E114" s="41">
        <v>0</v>
      </c>
      <c r="F114" s="41">
        <v>650910114</v>
      </c>
      <c r="G114" s="41">
        <v>0</v>
      </c>
      <c r="H114" s="41">
        <v>9886</v>
      </c>
      <c r="I114" s="41">
        <v>0</v>
      </c>
      <c r="J114" s="41">
        <v>650910114</v>
      </c>
      <c r="K114" s="44">
        <v>14627480</v>
      </c>
      <c r="L114" s="44">
        <v>544683551.91999996</v>
      </c>
      <c r="M114" s="41">
        <v>14627480</v>
      </c>
      <c r="N114" s="41">
        <v>540794698.02999997</v>
      </c>
      <c r="O114" s="41">
        <v>110115415.97</v>
      </c>
    </row>
    <row r="115" spans="1:15" x14ac:dyDescent="0.25">
      <c r="A115" s="42" t="s">
        <v>425</v>
      </c>
      <c r="B115" s="42" t="s">
        <v>426</v>
      </c>
      <c r="C115" s="41">
        <v>203320000</v>
      </c>
      <c r="D115" s="41">
        <v>200000000</v>
      </c>
      <c r="E115" s="41">
        <v>0</v>
      </c>
      <c r="F115" s="41">
        <v>200000000</v>
      </c>
      <c r="G115" s="41">
        <v>0</v>
      </c>
      <c r="H115" s="41">
        <v>0</v>
      </c>
      <c r="I115" s="41">
        <v>0</v>
      </c>
      <c r="J115" s="41">
        <v>200000000</v>
      </c>
      <c r="K115" s="44">
        <v>9585552</v>
      </c>
      <c r="L115" s="44">
        <v>109198033.40000001</v>
      </c>
      <c r="M115" s="41">
        <v>9585552</v>
      </c>
      <c r="N115" s="41">
        <v>109198033.40000001</v>
      </c>
      <c r="O115" s="41">
        <v>90801966.599999994</v>
      </c>
    </row>
    <row r="116" spans="1:15" x14ac:dyDescent="0.25">
      <c r="A116" s="42" t="s">
        <v>427</v>
      </c>
      <c r="B116" s="42" t="s">
        <v>307</v>
      </c>
      <c r="C116" s="41">
        <v>518775000</v>
      </c>
      <c r="D116" s="41">
        <v>318775000</v>
      </c>
      <c r="E116" s="41">
        <v>0</v>
      </c>
      <c r="F116" s="41">
        <v>313036749</v>
      </c>
      <c r="G116" s="41">
        <v>0</v>
      </c>
      <c r="H116" s="41">
        <v>5738251</v>
      </c>
      <c r="I116" s="41">
        <v>0</v>
      </c>
      <c r="J116" s="41">
        <v>313036749</v>
      </c>
      <c r="K116" s="44">
        <v>0</v>
      </c>
      <c r="L116" s="44">
        <v>312904001.94999999</v>
      </c>
      <c r="M116" s="41">
        <v>3160797.5</v>
      </c>
      <c r="N116" s="41">
        <v>312904001.94999999</v>
      </c>
      <c r="O116" s="41">
        <v>132747.04999999999</v>
      </c>
    </row>
    <row r="117" spans="1:15" x14ac:dyDescent="0.25">
      <c r="A117" s="42" t="s">
        <v>428</v>
      </c>
      <c r="B117" s="42" t="s">
        <v>309</v>
      </c>
      <c r="C117" s="41">
        <v>759018000</v>
      </c>
      <c r="D117" s="41">
        <v>150071057</v>
      </c>
      <c r="E117" s="41">
        <v>0</v>
      </c>
      <c r="F117" s="41">
        <v>150071057</v>
      </c>
      <c r="G117" s="41">
        <v>0</v>
      </c>
      <c r="H117" s="41">
        <v>0</v>
      </c>
      <c r="I117" s="41">
        <v>0</v>
      </c>
      <c r="J117" s="41">
        <v>150071057</v>
      </c>
      <c r="K117" s="44">
        <v>0</v>
      </c>
      <c r="L117" s="44">
        <v>98600050.959999993</v>
      </c>
      <c r="M117" s="41">
        <v>0</v>
      </c>
      <c r="N117" s="41">
        <v>98600050.959999993</v>
      </c>
      <c r="O117" s="41">
        <v>51471006.039999999</v>
      </c>
    </row>
    <row r="118" spans="1:15" x14ac:dyDescent="0.25">
      <c r="A118" s="42" t="s">
        <v>429</v>
      </c>
      <c r="B118" s="42" t="s">
        <v>430</v>
      </c>
      <c r="C118" s="41">
        <v>198449936</v>
      </c>
      <c r="D118" s="41">
        <v>148449936</v>
      </c>
      <c r="E118" s="41">
        <v>0</v>
      </c>
      <c r="F118" s="41">
        <v>139940146</v>
      </c>
      <c r="G118" s="41">
        <v>0</v>
      </c>
      <c r="H118" s="41">
        <v>8509790</v>
      </c>
      <c r="I118" s="41">
        <v>0</v>
      </c>
      <c r="J118" s="41">
        <v>139940146</v>
      </c>
      <c r="K118" s="44">
        <v>0</v>
      </c>
      <c r="L118" s="44">
        <v>107019283</v>
      </c>
      <c r="M118" s="41">
        <v>0</v>
      </c>
      <c r="N118" s="41">
        <v>107019283</v>
      </c>
      <c r="O118" s="41">
        <v>32920863</v>
      </c>
    </row>
    <row r="119" spans="1:15" x14ac:dyDescent="0.25">
      <c r="A119" s="42" t="s">
        <v>431</v>
      </c>
      <c r="B119" s="42" t="s">
        <v>432</v>
      </c>
      <c r="C119" s="41">
        <v>74306710</v>
      </c>
      <c r="D119" s="41">
        <v>1894853</v>
      </c>
      <c r="E119" s="41">
        <v>0</v>
      </c>
      <c r="F119" s="41">
        <v>0</v>
      </c>
      <c r="G119" s="41">
        <v>0</v>
      </c>
      <c r="H119" s="41">
        <v>1894853</v>
      </c>
      <c r="I119" s="41">
        <v>0</v>
      </c>
      <c r="J119" s="41">
        <v>0</v>
      </c>
      <c r="K119" s="44">
        <v>0</v>
      </c>
      <c r="L119" s="44">
        <v>0</v>
      </c>
      <c r="M119" s="41">
        <v>0</v>
      </c>
      <c r="N119" s="41">
        <v>0</v>
      </c>
      <c r="O119" s="41">
        <v>0</v>
      </c>
    </row>
    <row r="120" spans="1:15" x14ac:dyDescent="0.25">
      <c r="A120" s="42" t="s">
        <v>433</v>
      </c>
      <c r="B120" s="42" t="s">
        <v>313</v>
      </c>
      <c r="C120" s="41">
        <v>32600000</v>
      </c>
      <c r="D120" s="18">
        <v>75000000</v>
      </c>
      <c r="E120" s="18">
        <v>50000000</v>
      </c>
      <c r="F120" s="18">
        <v>75000000</v>
      </c>
      <c r="G120" s="18">
        <v>50000000</v>
      </c>
      <c r="H120" s="18">
        <v>0</v>
      </c>
      <c r="I120" s="18">
        <v>0</v>
      </c>
      <c r="J120" s="18">
        <v>25000000</v>
      </c>
      <c r="K120" s="43">
        <v>0</v>
      </c>
      <c r="L120" s="43">
        <v>10079814.050000001</v>
      </c>
      <c r="M120" s="18">
        <v>0</v>
      </c>
      <c r="N120" s="18">
        <v>10079814.050000001</v>
      </c>
      <c r="O120" s="41">
        <v>14920185.949999999</v>
      </c>
    </row>
    <row r="121" spans="1:15" x14ac:dyDescent="0.25">
      <c r="A121" s="42" t="s">
        <v>434</v>
      </c>
      <c r="B121" s="42" t="s">
        <v>315</v>
      </c>
      <c r="C121" s="41">
        <v>95500000</v>
      </c>
      <c r="D121" s="18">
        <v>75500000</v>
      </c>
      <c r="E121" s="18">
        <v>3899020</v>
      </c>
      <c r="F121" s="18">
        <v>75026599</v>
      </c>
      <c r="G121" s="18">
        <v>2560699</v>
      </c>
      <c r="H121" s="18">
        <v>473401</v>
      </c>
      <c r="I121" s="18">
        <v>2925611</v>
      </c>
      <c r="J121" s="18">
        <v>72465900</v>
      </c>
      <c r="K121" s="43">
        <v>2925611</v>
      </c>
      <c r="L121" s="43">
        <v>72465900</v>
      </c>
      <c r="M121" s="18">
        <v>2925611</v>
      </c>
      <c r="N121" s="18">
        <v>72465900</v>
      </c>
      <c r="O121" s="41">
        <v>0</v>
      </c>
    </row>
    <row r="122" spans="1:15" x14ac:dyDescent="0.25">
      <c r="A122" s="42" t="s">
        <v>435</v>
      </c>
      <c r="B122" s="42" t="s">
        <v>436</v>
      </c>
      <c r="C122" s="41">
        <v>157250000</v>
      </c>
      <c r="D122" s="41">
        <v>252250000</v>
      </c>
      <c r="E122" s="41">
        <v>0</v>
      </c>
      <c r="F122" s="41">
        <v>231058863</v>
      </c>
      <c r="G122" s="41">
        <v>0</v>
      </c>
      <c r="H122" s="41">
        <v>21191137</v>
      </c>
      <c r="I122" s="41">
        <v>0</v>
      </c>
      <c r="J122" s="41">
        <v>231058863</v>
      </c>
      <c r="K122" s="44">
        <v>14745290</v>
      </c>
      <c r="L122" s="44">
        <v>151256326</v>
      </c>
      <c r="M122" s="41">
        <v>14745290</v>
      </c>
      <c r="N122" s="41">
        <v>151256326</v>
      </c>
      <c r="O122" s="41">
        <v>79802537</v>
      </c>
    </row>
    <row r="123" spans="1:15" x14ac:dyDescent="0.25">
      <c r="A123" s="42" t="s">
        <v>437</v>
      </c>
      <c r="B123" s="42" t="s">
        <v>438</v>
      </c>
      <c r="C123" s="41">
        <v>33280000</v>
      </c>
      <c r="D123" s="41">
        <v>33280000</v>
      </c>
      <c r="E123" s="41">
        <v>0</v>
      </c>
      <c r="F123" s="41">
        <v>25000000</v>
      </c>
      <c r="G123" s="41">
        <v>0</v>
      </c>
      <c r="H123" s="41">
        <v>8280000</v>
      </c>
      <c r="I123" s="41">
        <v>0</v>
      </c>
      <c r="J123" s="41">
        <v>25000000</v>
      </c>
      <c r="K123" s="44">
        <v>2500000</v>
      </c>
      <c r="L123" s="44">
        <v>12543000</v>
      </c>
      <c r="M123" s="41">
        <v>2500000</v>
      </c>
      <c r="N123" s="41">
        <v>12543000</v>
      </c>
      <c r="O123" s="41">
        <v>12457000</v>
      </c>
    </row>
    <row r="124" spans="1:15" x14ac:dyDescent="0.25">
      <c r="A124" s="42" t="s">
        <v>439</v>
      </c>
      <c r="B124" s="42" t="s">
        <v>317</v>
      </c>
      <c r="C124" s="41">
        <v>351174042</v>
      </c>
      <c r="D124" s="41">
        <v>67784358</v>
      </c>
      <c r="E124" s="41">
        <v>0</v>
      </c>
      <c r="F124" s="41">
        <v>67784358</v>
      </c>
      <c r="G124" s="41">
        <v>4672970</v>
      </c>
      <c r="H124" s="41">
        <v>0</v>
      </c>
      <c r="I124" s="41">
        <v>0</v>
      </c>
      <c r="J124" s="41">
        <v>63111388</v>
      </c>
      <c r="K124" s="44">
        <v>0</v>
      </c>
      <c r="L124" s="44">
        <v>63111388</v>
      </c>
      <c r="M124" s="41">
        <v>0</v>
      </c>
      <c r="N124" s="41">
        <v>63111388</v>
      </c>
      <c r="O124" s="41">
        <v>0</v>
      </c>
    </row>
    <row r="125" spans="1:15" x14ac:dyDescent="0.25">
      <c r="A125" s="42" t="s">
        <v>440</v>
      </c>
      <c r="B125" s="42" t="s">
        <v>441</v>
      </c>
      <c r="C125" s="41">
        <v>2521436410</v>
      </c>
      <c r="D125" s="18">
        <v>1482536139</v>
      </c>
      <c r="E125" s="18">
        <v>49803231</v>
      </c>
      <c r="F125" s="18">
        <v>1253897962</v>
      </c>
      <c r="G125" s="18">
        <v>117893855</v>
      </c>
      <c r="H125" s="18">
        <v>228638177</v>
      </c>
      <c r="I125" s="18">
        <v>266386005</v>
      </c>
      <c r="J125" s="18">
        <v>1136004107</v>
      </c>
      <c r="K125" s="43">
        <v>33768306</v>
      </c>
      <c r="L125" s="43">
        <v>586632077</v>
      </c>
      <c r="M125" s="18">
        <v>33768306</v>
      </c>
      <c r="N125" s="18">
        <v>586632077</v>
      </c>
      <c r="O125" s="41">
        <v>549372030</v>
      </c>
    </row>
    <row r="126" spans="1:15" x14ac:dyDescent="0.25">
      <c r="A126" s="42" t="s">
        <v>442</v>
      </c>
      <c r="B126" s="42" t="s">
        <v>441</v>
      </c>
      <c r="C126" s="41">
        <v>2521436410</v>
      </c>
      <c r="D126" s="41">
        <v>1482536139</v>
      </c>
      <c r="E126" s="41">
        <v>49803231</v>
      </c>
      <c r="F126" s="41">
        <v>1253897962</v>
      </c>
      <c r="G126" s="41">
        <v>117893855</v>
      </c>
      <c r="H126" s="41">
        <v>228638177</v>
      </c>
      <c r="I126" s="41">
        <v>266386005</v>
      </c>
      <c r="J126" s="41">
        <v>1136004107</v>
      </c>
      <c r="K126" s="44">
        <v>0</v>
      </c>
      <c r="L126" s="44">
        <v>586632077</v>
      </c>
      <c r="M126" s="44">
        <v>33768306</v>
      </c>
      <c r="N126" s="41">
        <v>586632077</v>
      </c>
      <c r="O126" s="41">
        <v>549372030</v>
      </c>
    </row>
    <row r="127" spans="1:15" x14ac:dyDescent="0.25">
      <c r="A127" s="42" t="s">
        <v>443</v>
      </c>
      <c r="B127" s="42" t="s">
        <v>322</v>
      </c>
      <c r="C127" s="41">
        <v>2063936410</v>
      </c>
      <c r="D127" s="41">
        <v>1157436139</v>
      </c>
      <c r="E127" s="41">
        <v>22803231</v>
      </c>
      <c r="F127" s="41">
        <v>1157226469</v>
      </c>
      <c r="G127" s="41">
        <v>74130386</v>
      </c>
      <c r="H127" s="41">
        <v>209670</v>
      </c>
      <c r="I127" s="41">
        <v>266386005</v>
      </c>
      <c r="J127" s="41">
        <v>1083096083</v>
      </c>
      <c r="K127" s="44">
        <v>33363706</v>
      </c>
      <c r="L127" s="44">
        <v>572231125</v>
      </c>
      <c r="M127" s="41">
        <v>33363706</v>
      </c>
      <c r="N127" s="41">
        <v>572231125</v>
      </c>
      <c r="O127" s="41">
        <v>510864958</v>
      </c>
    </row>
    <row r="128" spans="1:15" x14ac:dyDescent="0.25">
      <c r="A128" s="42" t="s">
        <v>444</v>
      </c>
      <c r="B128" s="42" t="s">
        <v>445</v>
      </c>
      <c r="C128" s="41">
        <v>260000000</v>
      </c>
      <c r="D128" s="41">
        <v>260000000</v>
      </c>
      <c r="E128" s="41">
        <v>0</v>
      </c>
      <c r="F128" s="41">
        <v>52908024</v>
      </c>
      <c r="G128" s="41">
        <v>0</v>
      </c>
      <c r="H128" s="41">
        <v>207091976</v>
      </c>
      <c r="I128" s="41">
        <v>0</v>
      </c>
      <c r="J128" s="41">
        <v>52908024</v>
      </c>
      <c r="K128" s="44">
        <v>404600</v>
      </c>
      <c r="L128" s="44">
        <v>14400952</v>
      </c>
      <c r="M128" s="41">
        <v>404600</v>
      </c>
      <c r="N128" s="41">
        <v>14400952</v>
      </c>
      <c r="O128" s="41">
        <v>38507072</v>
      </c>
    </row>
    <row r="129" spans="1:15" x14ac:dyDescent="0.25">
      <c r="A129" s="42" t="s">
        <v>446</v>
      </c>
      <c r="B129" s="42" t="s">
        <v>447</v>
      </c>
      <c r="C129" s="41">
        <v>197500000</v>
      </c>
      <c r="D129" s="41">
        <v>65100000</v>
      </c>
      <c r="E129" s="41">
        <v>27000000</v>
      </c>
      <c r="F129" s="41">
        <v>43763469</v>
      </c>
      <c r="G129" s="41">
        <v>43763469</v>
      </c>
      <c r="H129" s="41">
        <v>21336531</v>
      </c>
      <c r="I129" s="41">
        <v>0</v>
      </c>
      <c r="J129" s="41">
        <v>0</v>
      </c>
      <c r="K129" s="44">
        <v>0</v>
      </c>
      <c r="L129" s="44">
        <v>0</v>
      </c>
      <c r="M129" s="41">
        <v>0</v>
      </c>
      <c r="N129" s="41">
        <v>0</v>
      </c>
      <c r="O129" s="41">
        <v>0</v>
      </c>
    </row>
    <row r="130" spans="1:15" x14ac:dyDescent="0.25">
      <c r="A130" s="42" t="s">
        <v>448</v>
      </c>
      <c r="B130" s="42" t="s">
        <v>449</v>
      </c>
      <c r="C130" s="41">
        <v>4017107116</v>
      </c>
      <c r="D130" s="18">
        <v>6166269239</v>
      </c>
      <c r="E130" s="18">
        <v>23162128</v>
      </c>
      <c r="F130" s="18">
        <v>1983743849</v>
      </c>
      <c r="G130" s="18">
        <v>61512551</v>
      </c>
      <c r="H130" s="18">
        <v>4182525390</v>
      </c>
      <c r="I130" s="18">
        <v>51081673</v>
      </c>
      <c r="J130" s="18">
        <v>1922231298</v>
      </c>
      <c r="K130" s="43">
        <v>337003881</v>
      </c>
      <c r="L130" s="43">
        <v>1889481706</v>
      </c>
      <c r="M130" s="18">
        <v>109058704</v>
      </c>
      <c r="N130" s="18">
        <v>1572036529</v>
      </c>
      <c r="O130" s="41">
        <v>350194769</v>
      </c>
    </row>
    <row r="131" spans="1:15" x14ac:dyDescent="0.25">
      <c r="A131" s="42" t="s">
        <v>450</v>
      </c>
      <c r="B131" s="42" t="s">
        <v>449</v>
      </c>
      <c r="C131" s="41">
        <v>4017107116</v>
      </c>
      <c r="D131" s="41">
        <v>6166269239</v>
      </c>
      <c r="E131" s="41">
        <v>23162128</v>
      </c>
      <c r="F131" s="41">
        <v>1983743849</v>
      </c>
      <c r="G131" s="41">
        <v>61512551</v>
      </c>
      <c r="H131" s="41">
        <v>4182525390</v>
      </c>
      <c r="I131" s="41">
        <v>51081673</v>
      </c>
      <c r="J131" s="41">
        <v>1922231298</v>
      </c>
      <c r="K131" s="44">
        <v>0</v>
      </c>
      <c r="L131" s="44">
        <v>1889481706</v>
      </c>
      <c r="M131" s="44">
        <v>109058704</v>
      </c>
      <c r="N131" s="41">
        <v>1572036529</v>
      </c>
      <c r="O131" s="41">
        <v>350194769</v>
      </c>
    </row>
    <row r="132" spans="1:15" x14ac:dyDescent="0.25">
      <c r="A132" s="42" t="s">
        <v>451</v>
      </c>
      <c r="B132" s="42" t="s">
        <v>452</v>
      </c>
      <c r="C132" s="41">
        <v>100000000</v>
      </c>
      <c r="D132" s="41">
        <v>78000000</v>
      </c>
      <c r="E132" s="41">
        <v>0</v>
      </c>
      <c r="F132" s="41">
        <v>24511499</v>
      </c>
      <c r="G132" s="41">
        <v>0</v>
      </c>
      <c r="H132" s="41">
        <v>53488501</v>
      </c>
      <c r="I132" s="41">
        <v>0</v>
      </c>
      <c r="J132" s="41">
        <v>24511499</v>
      </c>
      <c r="K132" s="44">
        <v>0</v>
      </c>
      <c r="L132" s="44">
        <v>24511499</v>
      </c>
      <c r="M132" s="41">
        <v>0</v>
      </c>
      <c r="N132" s="41">
        <v>24511499</v>
      </c>
      <c r="O132" s="41">
        <v>0</v>
      </c>
    </row>
    <row r="133" spans="1:15" x14ac:dyDescent="0.25">
      <c r="A133" s="42" t="s">
        <v>453</v>
      </c>
      <c r="B133" s="42" t="s">
        <v>326</v>
      </c>
      <c r="C133" s="41">
        <v>3374024441</v>
      </c>
      <c r="D133" s="41">
        <v>1802866564</v>
      </c>
      <c r="E133" s="41">
        <v>0</v>
      </c>
      <c r="F133" s="41">
        <v>1724392808</v>
      </c>
      <c r="G133" s="41">
        <v>41401204</v>
      </c>
      <c r="H133" s="41">
        <v>78473756</v>
      </c>
      <c r="I133" s="41">
        <v>10706100</v>
      </c>
      <c r="J133" s="41">
        <v>1682991604</v>
      </c>
      <c r="K133" s="44">
        <v>310694100</v>
      </c>
      <c r="L133" s="44">
        <v>1664329604</v>
      </c>
      <c r="M133" s="41">
        <v>89706100</v>
      </c>
      <c r="N133" s="41">
        <v>1364341604</v>
      </c>
      <c r="O133" s="41">
        <v>318650000</v>
      </c>
    </row>
    <row r="134" spans="1:15" x14ac:dyDescent="0.25">
      <c r="A134" s="42" t="s">
        <v>454</v>
      </c>
      <c r="B134" s="42" t="s">
        <v>455</v>
      </c>
      <c r="C134" s="41">
        <v>178333110</v>
      </c>
      <c r="D134" s="41">
        <v>94333110</v>
      </c>
      <c r="E134" s="41">
        <v>20457177</v>
      </c>
      <c r="F134" s="41">
        <v>94066323</v>
      </c>
      <c r="G134" s="41">
        <v>3030000</v>
      </c>
      <c r="H134" s="41">
        <v>266787</v>
      </c>
      <c r="I134" s="41">
        <v>17457177</v>
      </c>
      <c r="J134" s="41">
        <v>91036323</v>
      </c>
      <c r="K134" s="44">
        <v>17457177</v>
      </c>
      <c r="L134" s="44">
        <v>91036323</v>
      </c>
      <c r="M134" s="41">
        <v>0</v>
      </c>
      <c r="N134" s="41">
        <v>73579146</v>
      </c>
      <c r="O134" s="41">
        <v>17457177</v>
      </c>
    </row>
    <row r="135" spans="1:15" x14ac:dyDescent="0.25">
      <c r="A135" s="42" t="s">
        <v>456</v>
      </c>
      <c r="B135" s="42" t="s">
        <v>457</v>
      </c>
      <c r="C135" s="41">
        <v>153932461</v>
      </c>
      <c r="D135" s="41">
        <v>153932461</v>
      </c>
      <c r="E135" s="41">
        <v>1180348</v>
      </c>
      <c r="F135" s="41">
        <v>123068616</v>
      </c>
      <c r="G135" s="41">
        <v>15081347</v>
      </c>
      <c r="H135" s="41">
        <v>30863845</v>
      </c>
      <c r="I135" s="41">
        <v>21393793</v>
      </c>
      <c r="J135" s="41">
        <v>107987269</v>
      </c>
      <c r="K135" s="44">
        <v>8852604</v>
      </c>
      <c r="L135" s="44">
        <v>95424280</v>
      </c>
      <c r="M135" s="41">
        <v>8852604</v>
      </c>
      <c r="N135" s="41">
        <v>95424280</v>
      </c>
      <c r="O135" s="41">
        <v>12562989</v>
      </c>
    </row>
    <row r="136" spans="1:15" x14ac:dyDescent="0.25">
      <c r="A136" s="42" t="s">
        <v>458</v>
      </c>
      <c r="B136" s="42" t="s">
        <v>459</v>
      </c>
      <c r="C136" s="41">
        <v>7137104</v>
      </c>
      <c r="D136" s="41">
        <v>7137104</v>
      </c>
      <c r="E136" s="41">
        <v>0</v>
      </c>
      <c r="F136" s="41">
        <v>2225000</v>
      </c>
      <c r="G136" s="41">
        <v>0</v>
      </c>
      <c r="H136" s="41">
        <v>4912104</v>
      </c>
      <c r="I136" s="41">
        <v>0</v>
      </c>
      <c r="J136" s="41">
        <v>2225000</v>
      </c>
      <c r="K136" s="44">
        <v>0</v>
      </c>
      <c r="L136" s="44">
        <v>2225000</v>
      </c>
      <c r="M136" s="41">
        <v>0</v>
      </c>
      <c r="N136" s="41">
        <v>2225000</v>
      </c>
      <c r="O136" s="41">
        <v>0</v>
      </c>
    </row>
    <row r="137" spans="1:15" x14ac:dyDescent="0.25">
      <c r="A137" s="42" t="s">
        <v>460</v>
      </c>
      <c r="B137" s="42" t="s">
        <v>461</v>
      </c>
      <c r="C137" s="41">
        <v>30000000</v>
      </c>
      <c r="D137" s="41">
        <v>30000000</v>
      </c>
      <c r="E137" s="41">
        <v>1524603</v>
      </c>
      <c r="F137" s="41">
        <v>15479603</v>
      </c>
      <c r="G137" s="41">
        <v>2000000</v>
      </c>
      <c r="H137" s="41">
        <v>14520397</v>
      </c>
      <c r="I137" s="41">
        <v>1524603</v>
      </c>
      <c r="J137" s="41">
        <v>13479603</v>
      </c>
      <c r="K137" s="44">
        <v>0</v>
      </c>
      <c r="L137" s="44">
        <v>11955000</v>
      </c>
      <c r="M137" s="41">
        <v>10500000</v>
      </c>
      <c r="N137" s="41">
        <v>11955000</v>
      </c>
      <c r="O137" s="41">
        <v>1524603</v>
      </c>
    </row>
    <row r="138" spans="1:15" x14ac:dyDescent="0.25">
      <c r="A138" s="42" t="s">
        <v>462</v>
      </c>
      <c r="B138" s="42" t="s">
        <v>463</v>
      </c>
      <c r="C138" s="41">
        <v>0</v>
      </c>
      <c r="D138" s="41">
        <v>4000000000</v>
      </c>
      <c r="E138" s="41">
        <v>0</v>
      </c>
      <c r="F138" s="41">
        <v>0</v>
      </c>
      <c r="G138" s="41">
        <v>0</v>
      </c>
      <c r="H138" s="41">
        <v>4000000000</v>
      </c>
      <c r="I138" s="41">
        <v>0</v>
      </c>
      <c r="J138" s="41">
        <v>0</v>
      </c>
      <c r="K138" s="44">
        <v>0</v>
      </c>
      <c r="L138" s="44">
        <v>0</v>
      </c>
      <c r="M138" s="41">
        <v>0</v>
      </c>
      <c r="N138" s="41">
        <v>0</v>
      </c>
      <c r="O138" s="41">
        <v>0</v>
      </c>
    </row>
    <row r="139" spans="1:15" x14ac:dyDescent="0.25">
      <c r="A139" s="42" t="s">
        <v>464</v>
      </c>
      <c r="B139" s="42" t="s">
        <v>465</v>
      </c>
      <c r="C139" s="41">
        <v>304000000</v>
      </c>
      <c r="D139" s="18">
        <v>245000000</v>
      </c>
      <c r="E139" s="18">
        <v>7000000</v>
      </c>
      <c r="F139" s="18">
        <v>200507631</v>
      </c>
      <c r="G139" s="18">
        <v>7000000</v>
      </c>
      <c r="H139" s="18">
        <v>44492369</v>
      </c>
      <c r="I139" s="18">
        <v>10954000</v>
      </c>
      <c r="J139" s="18">
        <v>193507631</v>
      </c>
      <c r="K139" s="43">
        <v>40225000</v>
      </c>
      <c r="L139" s="43">
        <v>170540631</v>
      </c>
      <c r="M139" s="18">
        <v>40225000</v>
      </c>
      <c r="N139" s="18">
        <v>170540631</v>
      </c>
      <c r="O139" s="41">
        <v>22967000</v>
      </c>
    </row>
    <row r="140" spans="1:15" x14ac:dyDescent="0.25">
      <c r="A140" s="42" t="s">
        <v>466</v>
      </c>
      <c r="B140" s="42" t="s">
        <v>465</v>
      </c>
      <c r="C140" s="41">
        <v>304000000</v>
      </c>
      <c r="D140" s="41">
        <v>245000000</v>
      </c>
      <c r="E140" s="41">
        <v>7000000</v>
      </c>
      <c r="F140" s="41">
        <v>200507631</v>
      </c>
      <c r="G140" s="41">
        <v>7000000</v>
      </c>
      <c r="H140" s="41">
        <v>44492369</v>
      </c>
      <c r="I140" s="41">
        <v>10954000</v>
      </c>
      <c r="J140" s="41">
        <v>193507631</v>
      </c>
      <c r="K140" s="44">
        <v>0</v>
      </c>
      <c r="L140" s="44">
        <v>170540631</v>
      </c>
      <c r="M140" s="44">
        <v>40225000</v>
      </c>
      <c r="N140" s="41">
        <v>170540631</v>
      </c>
      <c r="O140" s="41">
        <v>22967000</v>
      </c>
    </row>
    <row r="141" spans="1:15" x14ac:dyDescent="0.25">
      <c r="A141" s="42" t="s">
        <v>467</v>
      </c>
      <c r="B141" s="42" t="s">
        <v>468</v>
      </c>
      <c r="C141" s="41">
        <v>40000000</v>
      </c>
      <c r="D141" s="41">
        <v>60000000</v>
      </c>
      <c r="E141" s="41">
        <v>7000000</v>
      </c>
      <c r="F141" s="41">
        <v>25823635</v>
      </c>
      <c r="G141" s="41">
        <v>7000000</v>
      </c>
      <c r="H141" s="41">
        <v>34176365</v>
      </c>
      <c r="I141" s="41">
        <v>10954000</v>
      </c>
      <c r="J141" s="41">
        <v>18823635</v>
      </c>
      <c r="K141" s="44">
        <v>0</v>
      </c>
      <c r="L141" s="44">
        <v>7869635</v>
      </c>
      <c r="M141" s="41">
        <v>0</v>
      </c>
      <c r="N141" s="41">
        <v>7869635</v>
      </c>
      <c r="O141" s="41">
        <v>10954000</v>
      </c>
    </row>
    <row r="142" spans="1:15" x14ac:dyDescent="0.25">
      <c r="A142" s="42" t="s">
        <v>469</v>
      </c>
      <c r="B142" s="42" t="s">
        <v>470</v>
      </c>
      <c r="C142" s="41">
        <v>85000000</v>
      </c>
      <c r="D142" s="41">
        <v>10000000</v>
      </c>
      <c r="E142" s="41">
        <v>0</v>
      </c>
      <c r="F142" s="41">
        <v>0</v>
      </c>
      <c r="G142" s="41">
        <v>0</v>
      </c>
      <c r="H142" s="41">
        <v>10000000</v>
      </c>
      <c r="I142" s="41">
        <v>0</v>
      </c>
      <c r="J142" s="41">
        <v>0</v>
      </c>
      <c r="K142" s="44">
        <v>0</v>
      </c>
      <c r="L142" s="44">
        <v>0</v>
      </c>
      <c r="M142" s="41">
        <v>0</v>
      </c>
      <c r="N142" s="41">
        <v>0</v>
      </c>
      <c r="O142" s="41">
        <v>0</v>
      </c>
    </row>
    <row r="143" spans="1:15" x14ac:dyDescent="0.25">
      <c r="A143" s="42" t="s">
        <v>471</v>
      </c>
      <c r="B143" s="42" t="s">
        <v>472</v>
      </c>
      <c r="C143" s="41">
        <v>179000000</v>
      </c>
      <c r="D143" s="41">
        <v>175000000</v>
      </c>
      <c r="E143" s="41">
        <v>0</v>
      </c>
      <c r="F143" s="41">
        <v>174683996</v>
      </c>
      <c r="G143" s="41">
        <v>0</v>
      </c>
      <c r="H143" s="41">
        <v>316004</v>
      </c>
      <c r="I143" s="41">
        <v>0</v>
      </c>
      <c r="J143" s="41">
        <v>174683996</v>
      </c>
      <c r="K143" s="44">
        <v>40225000</v>
      </c>
      <c r="L143" s="44">
        <v>162670996</v>
      </c>
      <c r="M143" s="41">
        <v>40225000</v>
      </c>
      <c r="N143" s="41">
        <v>162670996</v>
      </c>
      <c r="O143" s="41">
        <v>12013000</v>
      </c>
    </row>
    <row r="144" spans="1:15" x14ac:dyDescent="0.25">
      <c r="A144" s="42" t="s">
        <v>473</v>
      </c>
      <c r="B144" s="42" t="s">
        <v>474</v>
      </c>
      <c r="C144" s="41">
        <v>39365544949</v>
      </c>
      <c r="D144" s="41">
        <v>51629773738</v>
      </c>
      <c r="E144" s="41">
        <v>2471898546</v>
      </c>
      <c r="F144" s="41">
        <v>25653883071</v>
      </c>
      <c r="G144" s="41">
        <v>7090500</v>
      </c>
      <c r="H144" s="41">
        <v>25975890667</v>
      </c>
      <c r="I144" s="41">
        <v>2475587131</v>
      </c>
      <c r="J144" s="41">
        <v>25646792571</v>
      </c>
      <c r="K144" s="44">
        <v>2475587131</v>
      </c>
      <c r="L144" s="44">
        <v>25646792571</v>
      </c>
      <c r="M144" s="41">
        <v>2475587131</v>
      </c>
      <c r="N144" s="41">
        <v>25646792571</v>
      </c>
      <c r="O144" s="41">
        <v>0</v>
      </c>
    </row>
    <row r="145" spans="1:15" x14ac:dyDescent="0.25">
      <c r="A145" s="42" t="s">
        <v>475</v>
      </c>
      <c r="B145" s="42" t="s">
        <v>474</v>
      </c>
      <c r="C145" s="41">
        <v>39365544949</v>
      </c>
      <c r="D145" s="41">
        <v>51629773738</v>
      </c>
      <c r="E145" s="41">
        <v>2471898546</v>
      </c>
      <c r="F145" s="41">
        <v>25653883071</v>
      </c>
      <c r="G145" s="41">
        <v>7090500</v>
      </c>
      <c r="H145" s="41">
        <v>25975890667</v>
      </c>
      <c r="I145" s="41">
        <v>2475587131</v>
      </c>
      <c r="J145" s="41">
        <v>25646792571</v>
      </c>
      <c r="K145" s="44">
        <v>2475587131</v>
      </c>
      <c r="L145" s="44">
        <v>25646792571</v>
      </c>
      <c r="M145" s="41">
        <v>2475587131</v>
      </c>
      <c r="N145" s="41">
        <v>25646792571</v>
      </c>
      <c r="O145" s="41">
        <v>0</v>
      </c>
    </row>
    <row r="146" spans="1:15" x14ac:dyDescent="0.25">
      <c r="A146" s="42" t="s">
        <v>476</v>
      </c>
      <c r="B146" s="42" t="s">
        <v>477</v>
      </c>
      <c r="C146" s="41">
        <v>37765544949</v>
      </c>
      <c r="D146" s="41">
        <v>37765544949</v>
      </c>
      <c r="E146" s="41">
        <v>2471898546</v>
      </c>
      <c r="F146" s="41">
        <v>25653883071</v>
      </c>
      <c r="G146" s="41">
        <v>7090500</v>
      </c>
      <c r="H146" s="41">
        <v>12111661878</v>
      </c>
      <c r="I146" s="41">
        <v>2475587131</v>
      </c>
      <c r="J146" s="41">
        <v>25646792571</v>
      </c>
      <c r="K146" s="44">
        <v>2475587131</v>
      </c>
      <c r="L146" s="44">
        <v>25646792571</v>
      </c>
      <c r="M146" s="41">
        <v>2475587131</v>
      </c>
      <c r="N146" s="41">
        <v>25646792571</v>
      </c>
      <c r="O146" s="41">
        <v>0</v>
      </c>
    </row>
    <row r="147" spans="1:15" x14ac:dyDescent="0.25">
      <c r="A147" s="42" t="s">
        <v>478</v>
      </c>
      <c r="B147" s="42" t="s">
        <v>477</v>
      </c>
      <c r="C147" s="41">
        <v>37765544949</v>
      </c>
      <c r="D147" s="41">
        <v>37765544949</v>
      </c>
      <c r="E147" s="41">
        <v>2471898546</v>
      </c>
      <c r="F147" s="41">
        <v>25653883071</v>
      </c>
      <c r="G147" s="41">
        <v>7090500</v>
      </c>
      <c r="H147" s="41">
        <v>12111661878</v>
      </c>
      <c r="I147" s="41">
        <v>2475587131</v>
      </c>
      <c r="J147" s="41">
        <v>25646792571</v>
      </c>
      <c r="K147" s="44">
        <v>2475587131</v>
      </c>
      <c r="L147" s="44">
        <v>25646792571</v>
      </c>
      <c r="M147" s="41">
        <v>2475587131</v>
      </c>
      <c r="N147" s="41">
        <v>25646792571</v>
      </c>
      <c r="O147" s="41">
        <v>0</v>
      </c>
    </row>
    <row r="148" spans="1:15" x14ac:dyDescent="0.25">
      <c r="A148" s="42" t="s">
        <v>479</v>
      </c>
      <c r="B148" s="42" t="s">
        <v>480</v>
      </c>
      <c r="C148" s="41">
        <v>37724129851</v>
      </c>
      <c r="D148" s="41">
        <v>37724129851</v>
      </c>
      <c r="E148" s="41">
        <v>2471898546</v>
      </c>
      <c r="F148" s="41">
        <v>25653883071</v>
      </c>
      <c r="G148" s="41">
        <v>7090500</v>
      </c>
      <c r="H148" s="41">
        <v>12070246780</v>
      </c>
      <c r="I148" s="41">
        <v>2475587131</v>
      </c>
      <c r="J148" s="41">
        <v>25646792571</v>
      </c>
      <c r="K148" s="44">
        <v>2475587131</v>
      </c>
      <c r="L148" s="44">
        <v>25646792571</v>
      </c>
      <c r="M148" s="41">
        <v>2475587131</v>
      </c>
      <c r="N148" s="41">
        <v>25646792571</v>
      </c>
      <c r="O148" s="41">
        <v>0</v>
      </c>
    </row>
    <row r="149" spans="1:15" x14ac:dyDescent="0.25">
      <c r="A149" s="42" t="s">
        <v>481</v>
      </c>
      <c r="B149" s="42" t="s">
        <v>480</v>
      </c>
      <c r="C149" s="41">
        <v>37724129851</v>
      </c>
      <c r="D149" s="41">
        <v>37724129851</v>
      </c>
      <c r="E149" s="41">
        <v>2471898546</v>
      </c>
      <c r="F149" s="41">
        <v>25653883071</v>
      </c>
      <c r="G149" s="41">
        <v>7090500</v>
      </c>
      <c r="H149" s="41">
        <v>12070246780</v>
      </c>
      <c r="I149" s="41">
        <v>2475587131</v>
      </c>
      <c r="J149" s="41">
        <v>25646792571</v>
      </c>
      <c r="K149" s="44">
        <v>2475587131</v>
      </c>
      <c r="L149" s="44">
        <v>25646792571</v>
      </c>
      <c r="M149" s="41">
        <v>2475587131</v>
      </c>
      <c r="N149" s="41">
        <v>25646792571</v>
      </c>
      <c r="O149" s="41">
        <v>0</v>
      </c>
    </row>
    <row r="150" spans="1:15" x14ac:dyDescent="0.25">
      <c r="A150" s="42" t="s">
        <v>482</v>
      </c>
      <c r="B150" s="42" t="s">
        <v>483</v>
      </c>
      <c r="C150" s="41">
        <v>37724129851</v>
      </c>
      <c r="D150" s="41">
        <v>37724129851</v>
      </c>
      <c r="E150" s="41">
        <v>2471898546</v>
      </c>
      <c r="F150" s="41">
        <v>25653883071</v>
      </c>
      <c r="G150" s="41">
        <v>7090500</v>
      </c>
      <c r="H150" s="41">
        <v>12070246780</v>
      </c>
      <c r="I150" s="41">
        <v>2475587131</v>
      </c>
      <c r="J150" s="41">
        <v>25646792571</v>
      </c>
      <c r="K150" s="44">
        <v>2475587131</v>
      </c>
      <c r="L150" s="44">
        <v>25646792571</v>
      </c>
      <c r="M150" s="41">
        <v>2475587131</v>
      </c>
      <c r="N150" s="41">
        <v>25646792571</v>
      </c>
      <c r="O150" s="41">
        <v>0</v>
      </c>
    </row>
    <row r="151" spans="1:15" x14ac:dyDescent="0.25">
      <c r="A151" s="42" t="s">
        <v>484</v>
      </c>
      <c r="B151" s="42" t="s">
        <v>483</v>
      </c>
      <c r="C151" s="41">
        <v>37724129851</v>
      </c>
      <c r="D151" s="41">
        <v>37724129851</v>
      </c>
      <c r="E151" s="41">
        <v>2471898546</v>
      </c>
      <c r="F151" s="41">
        <v>25653883071</v>
      </c>
      <c r="G151" s="41">
        <v>7090500</v>
      </c>
      <c r="H151" s="41">
        <v>12070246780</v>
      </c>
      <c r="I151" s="41">
        <v>2475587131</v>
      </c>
      <c r="J151" s="41">
        <v>25646792571</v>
      </c>
      <c r="K151" s="44">
        <v>2475587131</v>
      </c>
      <c r="L151" s="44">
        <v>25646792571</v>
      </c>
      <c r="M151" s="41">
        <v>2475587131</v>
      </c>
      <c r="N151" s="41">
        <v>25646792571</v>
      </c>
      <c r="O151" s="41">
        <v>0</v>
      </c>
    </row>
    <row r="152" spans="1:15" x14ac:dyDescent="0.25">
      <c r="A152" s="42" t="s">
        <v>485</v>
      </c>
      <c r="B152" s="42" t="s">
        <v>486</v>
      </c>
      <c r="C152" s="41">
        <v>41415098</v>
      </c>
      <c r="D152" s="41">
        <v>41415098</v>
      </c>
      <c r="E152" s="41">
        <v>0</v>
      </c>
      <c r="F152" s="41">
        <v>0</v>
      </c>
      <c r="G152" s="41">
        <v>0</v>
      </c>
      <c r="H152" s="41">
        <v>41415098</v>
      </c>
      <c r="I152" s="41">
        <v>0</v>
      </c>
      <c r="J152" s="41">
        <v>0</v>
      </c>
      <c r="K152" s="44">
        <v>0</v>
      </c>
      <c r="L152" s="44">
        <v>0</v>
      </c>
      <c r="M152" s="41">
        <v>0</v>
      </c>
      <c r="N152" s="41">
        <v>0</v>
      </c>
      <c r="O152" s="41">
        <v>0</v>
      </c>
    </row>
    <row r="153" spans="1:15" x14ac:dyDescent="0.25">
      <c r="A153" s="42" t="s">
        <v>487</v>
      </c>
      <c r="B153" s="42" t="s">
        <v>486</v>
      </c>
      <c r="C153" s="41">
        <v>41415098</v>
      </c>
      <c r="D153" s="41">
        <v>41415098</v>
      </c>
      <c r="E153" s="41">
        <v>0</v>
      </c>
      <c r="F153" s="41">
        <v>0</v>
      </c>
      <c r="G153" s="41">
        <v>0</v>
      </c>
      <c r="H153" s="41">
        <v>41415098</v>
      </c>
      <c r="I153" s="41">
        <v>0</v>
      </c>
      <c r="J153" s="41">
        <v>0</v>
      </c>
      <c r="K153" s="44">
        <v>0</v>
      </c>
      <c r="L153" s="44">
        <v>0</v>
      </c>
      <c r="M153" s="41">
        <v>0</v>
      </c>
      <c r="N153" s="41">
        <v>0</v>
      </c>
      <c r="O153" s="41">
        <v>0</v>
      </c>
    </row>
    <row r="154" spans="1:15" x14ac:dyDescent="0.25">
      <c r="A154" s="42" t="s">
        <v>488</v>
      </c>
      <c r="B154" s="42" t="s">
        <v>489</v>
      </c>
      <c r="C154" s="41">
        <v>41415098</v>
      </c>
      <c r="D154" s="41">
        <v>41415098</v>
      </c>
      <c r="E154" s="41">
        <v>0</v>
      </c>
      <c r="F154" s="41">
        <v>0</v>
      </c>
      <c r="G154" s="41">
        <v>0</v>
      </c>
      <c r="H154" s="41">
        <v>41415098</v>
      </c>
      <c r="I154" s="41">
        <v>0</v>
      </c>
      <c r="J154" s="41">
        <v>0</v>
      </c>
      <c r="K154" s="44">
        <v>0</v>
      </c>
      <c r="L154" s="44">
        <v>0</v>
      </c>
      <c r="M154" s="41">
        <v>0</v>
      </c>
      <c r="N154" s="41">
        <v>0</v>
      </c>
      <c r="O154" s="41">
        <v>0</v>
      </c>
    </row>
    <row r="155" spans="1:15" x14ac:dyDescent="0.25">
      <c r="A155" s="42" t="s">
        <v>490</v>
      </c>
      <c r="B155" s="42" t="s">
        <v>489</v>
      </c>
      <c r="C155" s="41">
        <v>41415098</v>
      </c>
      <c r="D155" s="41">
        <v>41415098</v>
      </c>
      <c r="E155" s="41">
        <v>0</v>
      </c>
      <c r="F155" s="41">
        <v>0</v>
      </c>
      <c r="G155" s="41">
        <v>0</v>
      </c>
      <c r="H155" s="41">
        <v>41415098</v>
      </c>
      <c r="I155" s="41">
        <v>0</v>
      </c>
      <c r="J155" s="41">
        <v>0</v>
      </c>
      <c r="K155" s="44">
        <v>0</v>
      </c>
      <c r="L155" s="44">
        <v>0</v>
      </c>
      <c r="M155" s="41">
        <v>0</v>
      </c>
      <c r="N155" s="41">
        <v>0</v>
      </c>
      <c r="O155" s="41">
        <v>0</v>
      </c>
    </row>
    <row r="156" spans="1:15" x14ac:dyDescent="0.25">
      <c r="A156" s="42" t="s">
        <v>491</v>
      </c>
      <c r="B156" s="42" t="s">
        <v>492</v>
      </c>
      <c r="C156" s="41">
        <v>0</v>
      </c>
      <c r="D156" s="41">
        <v>12264228789</v>
      </c>
      <c r="E156" s="41">
        <v>0</v>
      </c>
      <c r="F156" s="41">
        <v>0</v>
      </c>
      <c r="G156" s="41">
        <v>0</v>
      </c>
      <c r="H156" s="41">
        <v>12264228789</v>
      </c>
      <c r="I156" s="41">
        <v>0</v>
      </c>
      <c r="J156" s="41">
        <v>0</v>
      </c>
      <c r="K156" s="44">
        <v>0</v>
      </c>
      <c r="L156" s="44">
        <v>0</v>
      </c>
      <c r="M156" s="41">
        <v>0</v>
      </c>
      <c r="N156" s="41">
        <v>0</v>
      </c>
      <c r="O156" s="41">
        <v>0</v>
      </c>
    </row>
    <row r="157" spans="1:15" x14ac:dyDescent="0.25">
      <c r="A157" s="42" t="s">
        <v>493</v>
      </c>
      <c r="B157" s="42" t="s">
        <v>492</v>
      </c>
      <c r="C157" s="41">
        <v>0</v>
      </c>
      <c r="D157" s="41">
        <v>12264228789</v>
      </c>
      <c r="E157" s="41">
        <v>0</v>
      </c>
      <c r="F157" s="41">
        <v>0</v>
      </c>
      <c r="G157" s="41">
        <v>0</v>
      </c>
      <c r="H157" s="41">
        <v>12264228789</v>
      </c>
      <c r="I157" s="41">
        <v>0</v>
      </c>
      <c r="J157" s="41">
        <v>0</v>
      </c>
      <c r="K157" s="44">
        <v>0</v>
      </c>
      <c r="L157" s="44">
        <v>0</v>
      </c>
      <c r="M157" s="41">
        <v>0</v>
      </c>
      <c r="N157" s="41">
        <v>0</v>
      </c>
      <c r="O157" s="41">
        <v>0</v>
      </c>
    </row>
    <row r="158" spans="1:15" x14ac:dyDescent="0.25">
      <c r="A158" s="42" t="s">
        <v>494</v>
      </c>
      <c r="B158" s="42" t="s">
        <v>495</v>
      </c>
      <c r="C158" s="41">
        <v>0</v>
      </c>
      <c r="D158" s="41">
        <v>10615844328</v>
      </c>
      <c r="E158" s="41">
        <v>0</v>
      </c>
      <c r="F158" s="41">
        <v>0</v>
      </c>
      <c r="G158" s="41">
        <v>0</v>
      </c>
      <c r="H158" s="41">
        <v>10615844328</v>
      </c>
      <c r="I158" s="41">
        <v>0</v>
      </c>
      <c r="J158" s="41">
        <v>0</v>
      </c>
      <c r="K158" s="44">
        <v>0</v>
      </c>
      <c r="L158" s="44">
        <v>0</v>
      </c>
      <c r="M158" s="41">
        <v>0</v>
      </c>
      <c r="N158" s="41">
        <v>0</v>
      </c>
      <c r="O158" s="41">
        <v>0</v>
      </c>
    </row>
    <row r="159" spans="1:15" x14ac:dyDescent="0.25">
      <c r="A159" s="42" t="s">
        <v>496</v>
      </c>
      <c r="B159" s="42" t="s">
        <v>497</v>
      </c>
      <c r="C159" s="41">
        <v>0</v>
      </c>
      <c r="D159" s="41">
        <v>1648384461</v>
      </c>
      <c r="E159" s="41">
        <v>0</v>
      </c>
      <c r="F159" s="41">
        <v>0</v>
      </c>
      <c r="G159" s="41">
        <v>0</v>
      </c>
      <c r="H159" s="41">
        <v>1648384461</v>
      </c>
      <c r="I159" s="41">
        <v>0</v>
      </c>
      <c r="J159" s="41">
        <v>0</v>
      </c>
      <c r="K159" s="44">
        <v>0</v>
      </c>
      <c r="L159" s="44">
        <v>0</v>
      </c>
      <c r="M159" s="41">
        <v>0</v>
      </c>
      <c r="N159" s="41">
        <v>0</v>
      </c>
      <c r="O159" s="41">
        <v>0</v>
      </c>
    </row>
    <row r="160" spans="1:15" x14ac:dyDescent="0.25">
      <c r="A160" s="42" t="s">
        <v>498</v>
      </c>
      <c r="B160" s="42" t="s">
        <v>499</v>
      </c>
      <c r="C160" s="41">
        <v>1600000000</v>
      </c>
      <c r="D160" s="41">
        <v>1600000000</v>
      </c>
      <c r="E160" s="41">
        <v>0</v>
      </c>
      <c r="F160" s="41">
        <v>0</v>
      </c>
      <c r="G160" s="41">
        <v>0</v>
      </c>
      <c r="H160" s="41">
        <v>1600000000</v>
      </c>
      <c r="I160" s="41">
        <v>0</v>
      </c>
      <c r="J160" s="41">
        <v>0</v>
      </c>
      <c r="K160" s="44">
        <v>0</v>
      </c>
      <c r="L160" s="44">
        <v>0</v>
      </c>
      <c r="M160" s="41">
        <v>0</v>
      </c>
      <c r="N160" s="41">
        <v>0</v>
      </c>
      <c r="O160" s="41">
        <v>0</v>
      </c>
    </row>
    <row r="161" spans="1:15" x14ac:dyDescent="0.25">
      <c r="A161" s="42" t="s">
        <v>500</v>
      </c>
      <c r="B161" s="42" t="s">
        <v>499</v>
      </c>
      <c r="C161" s="41">
        <v>1600000000</v>
      </c>
      <c r="D161" s="41">
        <v>1600000000</v>
      </c>
      <c r="E161" s="41">
        <v>0</v>
      </c>
      <c r="F161" s="41">
        <v>0</v>
      </c>
      <c r="G161" s="41">
        <v>0</v>
      </c>
      <c r="H161" s="41">
        <v>1600000000</v>
      </c>
      <c r="I161" s="41">
        <v>0</v>
      </c>
      <c r="J161" s="41">
        <v>0</v>
      </c>
      <c r="K161" s="44">
        <v>0</v>
      </c>
      <c r="L161" s="44">
        <v>0</v>
      </c>
      <c r="M161" s="41">
        <v>0</v>
      </c>
      <c r="N161" s="41">
        <v>0</v>
      </c>
      <c r="O161" s="41">
        <v>0</v>
      </c>
    </row>
    <row r="162" spans="1:15" x14ac:dyDescent="0.25">
      <c r="A162" s="42" t="s">
        <v>501</v>
      </c>
      <c r="B162" s="42" t="s">
        <v>480</v>
      </c>
      <c r="C162" s="41">
        <v>1600000000</v>
      </c>
      <c r="D162" s="41">
        <v>1600000000</v>
      </c>
      <c r="E162" s="41">
        <v>0</v>
      </c>
      <c r="F162" s="41">
        <v>0</v>
      </c>
      <c r="G162" s="41">
        <v>0</v>
      </c>
      <c r="H162" s="41">
        <v>1600000000</v>
      </c>
      <c r="I162" s="41">
        <v>0</v>
      </c>
      <c r="J162" s="41">
        <v>0</v>
      </c>
      <c r="K162" s="44">
        <v>0</v>
      </c>
      <c r="L162" s="44">
        <v>0</v>
      </c>
      <c r="M162" s="41">
        <v>0</v>
      </c>
      <c r="N162" s="41">
        <v>0</v>
      </c>
      <c r="O162" s="41">
        <v>0</v>
      </c>
    </row>
    <row r="163" spans="1:15" x14ac:dyDescent="0.25">
      <c r="A163" s="42" t="s">
        <v>502</v>
      </c>
      <c r="B163" s="42" t="s">
        <v>480</v>
      </c>
      <c r="C163" s="41">
        <v>1600000000</v>
      </c>
      <c r="D163" s="41">
        <v>1600000000</v>
      </c>
      <c r="E163" s="41">
        <v>0</v>
      </c>
      <c r="F163" s="41">
        <v>0</v>
      </c>
      <c r="G163" s="41">
        <v>0</v>
      </c>
      <c r="H163" s="41">
        <v>1600000000</v>
      </c>
      <c r="I163" s="41">
        <v>0</v>
      </c>
      <c r="J163" s="41">
        <v>0</v>
      </c>
      <c r="K163" s="44">
        <v>0</v>
      </c>
      <c r="L163" s="44">
        <v>0</v>
      </c>
      <c r="M163" s="41">
        <v>0</v>
      </c>
      <c r="N163" s="41">
        <v>0</v>
      </c>
      <c r="O163" s="41">
        <v>0</v>
      </c>
    </row>
    <row r="164" spans="1:15" x14ac:dyDescent="0.25">
      <c r="A164" s="42" t="s">
        <v>503</v>
      </c>
      <c r="B164" s="42" t="s">
        <v>504</v>
      </c>
      <c r="C164" s="41">
        <v>1600000000</v>
      </c>
      <c r="D164" s="41">
        <v>1600000000</v>
      </c>
      <c r="E164" s="41">
        <v>0</v>
      </c>
      <c r="F164" s="41">
        <v>0</v>
      </c>
      <c r="G164" s="41">
        <v>0</v>
      </c>
      <c r="H164" s="41">
        <v>1600000000</v>
      </c>
      <c r="I164" s="41">
        <v>0</v>
      </c>
      <c r="J164" s="41">
        <v>0</v>
      </c>
      <c r="K164" s="44">
        <v>0</v>
      </c>
      <c r="L164" s="44">
        <v>0</v>
      </c>
      <c r="M164" s="41">
        <v>0</v>
      </c>
      <c r="N164" s="41">
        <v>0</v>
      </c>
      <c r="O164" s="41">
        <v>0</v>
      </c>
    </row>
    <row r="165" spans="1:15" x14ac:dyDescent="0.25">
      <c r="A165" s="42" t="s">
        <v>505</v>
      </c>
      <c r="B165" s="42" t="s">
        <v>504</v>
      </c>
      <c r="C165" s="41">
        <v>1600000000</v>
      </c>
      <c r="D165" s="41">
        <v>1600000000</v>
      </c>
      <c r="E165" s="41">
        <v>0</v>
      </c>
      <c r="F165" s="41">
        <v>0</v>
      </c>
      <c r="G165" s="41">
        <v>0</v>
      </c>
      <c r="H165" s="41">
        <v>1600000000</v>
      </c>
      <c r="I165" s="41">
        <v>0</v>
      </c>
      <c r="J165" s="41">
        <v>0</v>
      </c>
      <c r="K165" s="44">
        <v>0</v>
      </c>
      <c r="L165" s="44">
        <v>0</v>
      </c>
      <c r="M165" s="41">
        <v>0</v>
      </c>
      <c r="N165" s="41">
        <v>0</v>
      </c>
      <c r="O165" s="41">
        <v>0</v>
      </c>
    </row>
    <row r="166" spans="1:15" x14ac:dyDescent="0.25">
      <c r="A166" s="42" t="s">
        <v>506</v>
      </c>
      <c r="B166" s="42" t="s">
        <v>507</v>
      </c>
      <c r="C166" s="41">
        <v>11012318976</v>
      </c>
      <c r="D166" s="41">
        <v>36166148698</v>
      </c>
      <c r="E166" s="41">
        <v>1632009001</v>
      </c>
      <c r="F166" s="41">
        <v>24495218672</v>
      </c>
      <c r="G166" s="41">
        <v>3967928672</v>
      </c>
      <c r="H166" s="41">
        <v>11670930026</v>
      </c>
      <c r="I166" s="41">
        <v>2738014247</v>
      </c>
      <c r="J166" s="41">
        <v>20527290000</v>
      </c>
      <c r="K166" s="44">
        <v>2307965251</v>
      </c>
      <c r="L166" s="44">
        <v>11401852008.790001</v>
      </c>
      <c r="M166" s="41">
        <v>1565066351</v>
      </c>
      <c r="N166" s="41">
        <v>9774765710.7800007</v>
      </c>
      <c r="O166" s="41">
        <v>10752524289.219999</v>
      </c>
    </row>
    <row r="167" spans="1:15" x14ac:dyDescent="0.25">
      <c r="A167" s="42" t="s">
        <v>508</v>
      </c>
      <c r="B167" s="42" t="s">
        <v>507</v>
      </c>
      <c r="C167" s="41">
        <v>11012318976</v>
      </c>
      <c r="D167" s="41">
        <v>26465687413</v>
      </c>
      <c r="E167" s="41">
        <v>1003930893</v>
      </c>
      <c r="F167" s="41">
        <v>20089789949</v>
      </c>
      <c r="G167" s="41">
        <v>3472507885</v>
      </c>
      <c r="H167" s="41">
        <v>6375897464</v>
      </c>
      <c r="I167" s="41">
        <v>2439287230</v>
      </c>
      <c r="J167" s="41">
        <v>16617282064</v>
      </c>
      <c r="K167" s="44">
        <v>1805423716</v>
      </c>
      <c r="L167" s="44">
        <v>8313181388.79</v>
      </c>
      <c r="M167" s="41">
        <v>1244245810</v>
      </c>
      <c r="N167" s="41">
        <v>7434030918.7799997</v>
      </c>
      <c r="O167" s="41">
        <v>9183251145.2199993</v>
      </c>
    </row>
    <row r="168" spans="1:15" x14ac:dyDescent="0.25">
      <c r="A168" s="42" t="s">
        <v>509</v>
      </c>
      <c r="B168" s="42" t="s">
        <v>510</v>
      </c>
      <c r="C168" s="41">
        <v>3612318976</v>
      </c>
      <c r="D168" s="41">
        <v>3638215271</v>
      </c>
      <c r="E168" s="41">
        <v>114370423</v>
      </c>
      <c r="F168" s="41">
        <v>2874795877</v>
      </c>
      <c r="G168" s="41">
        <v>381590773</v>
      </c>
      <c r="H168" s="41">
        <v>763419394</v>
      </c>
      <c r="I168" s="41">
        <v>168227644</v>
      </c>
      <c r="J168" s="41">
        <v>2493205104</v>
      </c>
      <c r="K168" s="44">
        <v>316706985.42000002</v>
      </c>
      <c r="L168" s="44">
        <v>1650984578.76</v>
      </c>
      <c r="M168" s="41">
        <v>281246372.42000002</v>
      </c>
      <c r="N168" s="41">
        <v>1603080390.76</v>
      </c>
      <c r="O168" s="41">
        <v>890124713.24000001</v>
      </c>
    </row>
    <row r="169" spans="1:15" x14ac:dyDescent="0.25">
      <c r="A169" s="42" t="s">
        <v>511</v>
      </c>
      <c r="B169" s="42" t="s">
        <v>510</v>
      </c>
      <c r="C169" s="41">
        <v>3612318976</v>
      </c>
      <c r="D169" s="41">
        <v>3638215271</v>
      </c>
      <c r="E169" s="41">
        <v>114370423</v>
      </c>
      <c r="F169" s="41">
        <v>2874795877</v>
      </c>
      <c r="G169" s="41">
        <v>381590773</v>
      </c>
      <c r="H169" s="41">
        <v>763419394</v>
      </c>
      <c r="I169" s="41">
        <v>168227644</v>
      </c>
      <c r="J169" s="41">
        <v>2493205104</v>
      </c>
      <c r="K169" s="44">
        <v>316706985.42000002</v>
      </c>
      <c r="L169" s="44">
        <v>1650984578.76</v>
      </c>
      <c r="M169" s="41">
        <v>281246372.42000002</v>
      </c>
      <c r="N169" s="41">
        <v>1603080390.76</v>
      </c>
      <c r="O169" s="41">
        <v>890124713.24000001</v>
      </c>
    </row>
    <row r="170" spans="1:15" x14ac:dyDescent="0.25">
      <c r="A170" s="42" t="s">
        <v>512</v>
      </c>
      <c r="B170" s="42" t="s">
        <v>513</v>
      </c>
      <c r="C170" s="41">
        <v>1639545033</v>
      </c>
      <c r="D170" s="41">
        <v>1639545033</v>
      </c>
      <c r="E170" s="41">
        <v>18321655</v>
      </c>
      <c r="F170" s="41">
        <v>1245329782</v>
      </c>
      <c r="G170" s="41">
        <v>42928102</v>
      </c>
      <c r="H170" s="41">
        <v>394215251</v>
      </c>
      <c r="I170" s="41">
        <v>9440998</v>
      </c>
      <c r="J170" s="41">
        <v>1202401680</v>
      </c>
      <c r="K170" s="44">
        <v>159555444.41999999</v>
      </c>
      <c r="L170" s="44">
        <v>651299712.55999994</v>
      </c>
      <c r="M170" s="41">
        <v>143147810.41999999</v>
      </c>
      <c r="N170" s="41">
        <v>634892078.55999994</v>
      </c>
      <c r="O170" s="41">
        <v>567509601.44000006</v>
      </c>
    </row>
    <row r="171" spans="1:15" x14ac:dyDescent="0.25">
      <c r="A171" s="42" t="s">
        <v>514</v>
      </c>
      <c r="B171" s="42" t="s">
        <v>513</v>
      </c>
      <c r="C171" s="41">
        <v>1639545033</v>
      </c>
      <c r="D171" s="41">
        <v>1639545033</v>
      </c>
      <c r="E171" s="41">
        <v>18321655</v>
      </c>
      <c r="F171" s="41">
        <v>1245329782</v>
      </c>
      <c r="G171" s="41">
        <v>42928102</v>
      </c>
      <c r="H171" s="41">
        <v>394215251</v>
      </c>
      <c r="I171" s="41">
        <v>9440998</v>
      </c>
      <c r="J171" s="41">
        <v>1202401680</v>
      </c>
      <c r="K171" s="44">
        <v>159555444.41999999</v>
      </c>
      <c r="L171" s="44">
        <v>651299712.55999994</v>
      </c>
      <c r="M171" s="41">
        <v>143147810.41999999</v>
      </c>
      <c r="N171" s="41">
        <v>634892078.55999994</v>
      </c>
      <c r="O171" s="41">
        <v>567509601.44000006</v>
      </c>
    </row>
    <row r="172" spans="1:15" x14ac:dyDescent="0.25">
      <c r="A172" s="42" t="s">
        <v>515</v>
      </c>
      <c r="B172" s="42" t="s">
        <v>516</v>
      </c>
      <c r="C172" s="41">
        <v>1639545033</v>
      </c>
      <c r="D172" s="41">
        <v>1639545033</v>
      </c>
      <c r="E172" s="41">
        <v>18321655</v>
      </c>
      <c r="F172" s="41">
        <v>1245329782</v>
      </c>
      <c r="G172" s="41">
        <v>42928102</v>
      </c>
      <c r="H172" s="41">
        <v>394215251</v>
      </c>
      <c r="I172" s="41">
        <v>9440998</v>
      </c>
      <c r="J172" s="41">
        <v>1202401680</v>
      </c>
      <c r="K172" s="44">
        <v>159555444.41999999</v>
      </c>
      <c r="L172" s="44">
        <v>651299712.55999994</v>
      </c>
      <c r="M172" s="41">
        <v>143147810.41999999</v>
      </c>
      <c r="N172" s="41">
        <v>634892078.55999994</v>
      </c>
      <c r="O172" s="41">
        <v>567509601.44000006</v>
      </c>
    </row>
    <row r="173" spans="1:15" x14ac:dyDescent="0.25">
      <c r="A173" s="42" t="s">
        <v>517</v>
      </c>
      <c r="B173" s="42" t="s">
        <v>516</v>
      </c>
      <c r="C173" s="41">
        <v>1639545033</v>
      </c>
      <c r="D173" s="41">
        <v>1639545033</v>
      </c>
      <c r="E173" s="41">
        <v>18321655</v>
      </c>
      <c r="F173" s="41">
        <v>1245329782</v>
      </c>
      <c r="G173" s="41">
        <v>42928102</v>
      </c>
      <c r="H173" s="41">
        <v>394215251</v>
      </c>
      <c r="I173" s="41">
        <v>9440998</v>
      </c>
      <c r="J173" s="41">
        <v>1202401680</v>
      </c>
      <c r="K173" s="44">
        <v>159555444.41999999</v>
      </c>
      <c r="L173" s="44">
        <v>651299712.55999994</v>
      </c>
      <c r="M173" s="41">
        <v>143147810.41999999</v>
      </c>
      <c r="N173" s="41">
        <v>634892078.55999994</v>
      </c>
      <c r="O173" s="41">
        <v>567509601.44000006</v>
      </c>
    </row>
    <row r="174" spans="1:15" x14ac:dyDescent="0.25">
      <c r="A174" s="42" t="s">
        <v>518</v>
      </c>
      <c r="B174" s="42" t="s">
        <v>519</v>
      </c>
      <c r="C174" s="41">
        <v>1639545033</v>
      </c>
      <c r="D174" s="41">
        <v>1639545033</v>
      </c>
      <c r="E174" s="41">
        <v>18321655</v>
      </c>
      <c r="F174" s="41">
        <v>1245329782</v>
      </c>
      <c r="G174" s="41">
        <v>42928102</v>
      </c>
      <c r="H174" s="41">
        <v>394215251</v>
      </c>
      <c r="I174" s="41">
        <v>9440998</v>
      </c>
      <c r="J174" s="41">
        <v>1202401680</v>
      </c>
      <c r="K174" s="44">
        <v>159555444.41999999</v>
      </c>
      <c r="L174" s="44">
        <v>651299712.55999994</v>
      </c>
      <c r="M174" s="41">
        <v>143147810.41999999</v>
      </c>
      <c r="N174" s="41">
        <v>634892078.55999994</v>
      </c>
      <c r="O174" s="41">
        <v>567509601.44000006</v>
      </c>
    </row>
    <row r="175" spans="1:15" x14ac:dyDescent="0.25">
      <c r="A175" s="42" t="s">
        <v>520</v>
      </c>
      <c r="B175" s="42" t="s">
        <v>521</v>
      </c>
      <c r="C175" s="41">
        <v>1838549130</v>
      </c>
      <c r="D175" s="41">
        <v>1864445425</v>
      </c>
      <c r="E175" s="41">
        <v>80548768</v>
      </c>
      <c r="F175" s="41">
        <v>1522497020</v>
      </c>
      <c r="G175" s="41">
        <v>275877073</v>
      </c>
      <c r="H175" s="41">
        <v>341948405</v>
      </c>
      <c r="I175" s="41">
        <v>155286646</v>
      </c>
      <c r="J175" s="41">
        <v>1246619947</v>
      </c>
      <c r="K175" s="44">
        <v>153651541</v>
      </c>
      <c r="L175" s="44">
        <v>955501389.20000005</v>
      </c>
      <c r="M175" s="41">
        <v>134598562</v>
      </c>
      <c r="N175" s="41">
        <v>924004835.20000005</v>
      </c>
      <c r="O175" s="41">
        <v>322615111.80000001</v>
      </c>
    </row>
    <row r="176" spans="1:15" x14ac:dyDescent="0.25">
      <c r="A176" s="42" t="s">
        <v>522</v>
      </c>
      <c r="B176" s="42" t="s">
        <v>521</v>
      </c>
      <c r="C176" s="41">
        <v>1838549130</v>
      </c>
      <c r="D176" s="41">
        <v>1864445425</v>
      </c>
      <c r="E176" s="41">
        <v>80548768</v>
      </c>
      <c r="F176" s="41">
        <v>1522497020</v>
      </c>
      <c r="G176" s="41">
        <v>275877073</v>
      </c>
      <c r="H176" s="41">
        <v>341948405</v>
      </c>
      <c r="I176" s="41">
        <v>155286646</v>
      </c>
      <c r="J176" s="41">
        <v>1246619947</v>
      </c>
      <c r="K176" s="44">
        <v>153651541</v>
      </c>
      <c r="L176" s="44">
        <v>955501389.20000005</v>
      </c>
      <c r="M176" s="41">
        <v>134598562</v>
      </c>
      <c r="N176" s="41">
        <v>924004835.20000005</v>
      </c>
      <c r="O176" s="41">
        <v>322615111.80000001</v>
      </c>
    </row>
    <row r="177" spans="1:15" x14ac:dyDescent="0.25">
      <c r="A177" s="42" t="s">
        <v>523</v>
      </c>
      <c r="B177" s="42" t="s">
        <v>524</v>
      </c>
      <c r="C177" s="41">
        <v>1838549130</v>
      </c>
      <c r="D177" s="41">
        <v>1864445425</v>
      </c>
      <c r="E177" s="41">
        <v>80548768</v>
      </c>
      <c r="F177" s="41">
        <v>1522497020</v>
      </c>
      <c r="G177" s="41">
        <v>275877073</v>
      </c>
      <c r="H177" s="41">
        <v>341948405</v>
      </c>
      <c r="I177" s="41">
        <v>155286646</v>
      </c>
      <c r="J177" s="41">
        <v>1246619947</v>
      </c>
      <c r="K177" s="44">
        <v>153651541</v>
      </c>
      <c r="L177" s="44">
        <v>955501389.20000005</v>
      </c>
      <c r="M177" s="41">
        <v>134598562</v>
      </c>
      <c r="N177" s="41">
        <v>924004835.20000005</v>
      </c>
      <c r="O177" s="41">
        <v>322615111.80000001</v>
      </c>
    </row>
    <row r="178" spans="1:15" x14ac:dyDescent="0.25">
      <c r="A178" s="42" t="s">
        <v>525</v>
      </c>
      <c r="B178" s="42" t="s">
        <v>524</v>
      </c>
      <c r="C178" s="41">
        <v>1838549130</v>
      </c>
      <c r="D178" s="41">
        <v>1864445425</v>
      </c>
      <c r="E178" s="41">
        <v>80548768</v>
      </c>
      <c r="F178" s="41">
        <v>1522497020</v>
      </c>
      <c r="G178" s="41">
        <v>275877073</v>
      </c>
      <c r="H178" s="41">
        <v>341948405</v>
      </c>
      <c r="I178" s="41">
        <v>155286646</v>
      </c>
      <c r="J178" s="41">
        <v>1246619947</v>
      </c>
      <c r="K178" s="44">
        <v>153651541</v>
      </c>
      <c r="L178" s="44">
        <v>955501389.20000005</v>
      </c>
      <c r="M178" s="41">
        <v>134598562</v>
      </c>
      <c r="N178" s="41">
        <v>924004835.20000005</v>
      </c>
      <c r="O178" s="41">
        <v>322615111.80000001</v>
      </c>
    </row>
    <row r="179" spans="1:15" x14ac:dyDescent="0.25">
      <c r="A179" s="42" t="s">
        <v>526</v>
      </c>
      <c r="B179" s="42" t="s">
        <v>527</v>
      </c>
      <c r="C179" s="41">
        <v>521520307</v>
      </c>
      <c r="D179" s="41">
        <v>521520307</v>
      </c>
      <c r="E179" s="41">
        <v>0</v>
      </c>
      <c r="F179" s="41">
        <v>518165405</v>
      </c>
      <c r="G179" s="41">
        <v>162590145</v>
      </c>
      <c r="H179" s="41">
        <v>3354902</v>
      </c>
      <c r="I179" s="41">
        <v>78035066</v>
      </c>
      <c r="J179" s="41">
        <v>355575260</v>
      </c>
      <c r="K179" s="44">
        <v>81786643</v>
      </c>
      <c r="L179" s="44">
        <v>292910478.99000001</v>
      </c>
      <c r="M179" s="41">
        <v>66273664</v>
      </c>
      <c r="N179" s="41">
        <v>268055824.99000001</v>
      </c>
      <c r="O179" s="41">
        <v>87519435.010000005</v>
      </c>
    </row>
    <row r="180" spans="1:15" x14ac:dyDescent="0.25">
      <c r="A180" s="42" t="s">
        <v>528</v>
      </c>
      <c r="B180" s="42" t="s">
        <v>529</v>
      </c>
      <c r="C180" s="41">
        <v>133920000</v>
      </c>
      <c r="D180" s="41">
        <v>133920000</v>
      </c>
      <c r="E180" s="41">
        <v>19360000</v>
      </c>
      <c r="F180" s="41">
        <v>133890162</v>
      </c>
      <c r="G180" s="41">
        <v>4008150</v>
      </c>
      <c r="H180" s="41">
        <v>29838</v>
      </c>
      <c r="I180" s="41">
        <v>26493050</v>
      </c>
      <c r="J180" s="41">
        <v>129882012</v>
      </c>
      <c r="K180" s="44">
        <v>22709511</v>
      </c>
      <c r="L180" s="44">
        <v>123388948</v>
      </c>
      <c r="M180" s="41">
        <v>22709511</v>
      </c>
      <c r="N180" s="41">
        <v>123388948</v>
      </c>
      <c r="O180" s="41">
        <v>6493064</v>
      </c>
    </row>
    <row r="181" spans="1:15" x14ac:dyDescent="0.25">
      <c r="A181" s="42" t="s">
        <v>530</v>
      </c>
      <c r="B181" s="42" t="s">
        <v>531</v>
      </c>
      <c r="C181" s="41">
        <v>456480000</v>
      </c>
      <c r="D181" s="41">
        <v>450630000</v>
      </c>
      <c r="E181" s="41">
        <v>9878908</v>
      </c>
      <c r="F181" s="41">
        <v>384689989</v>
      </c>
      <c r="G181" s="41">
        <v>28283090</v>
      </c>
      <c r="H181" s="41">
        <v>65940011</v>
      </c>
      <c r="I181" s="41">
        <v>5878908</v>
      </c>
      <c r="J181" s="41">
        <v>356406899</v>
      </c>
      <c r="K181" s="44">
        <v>12818908</v>
      </c>
      <c r="L181" s="44">
        <v>213059682</v>
      </c>
      <c r="M181" s="41">
        <v>12978908</v>
      </c>
      <c r="N181" s="41">
        <v>210117782</v>
      </c>
      <c r="O181" s="41">
        <v>146289117</v>
      </c>
    </row>
    <row r="182" spans="1:15" x14ac:dyDescent="0.25">
      <c r="A182" s="42" t="s">
        <v>532</v>
      </c>
      <c r="B182" s="42" t="s">
        <v>533</v>
      </c>
      <c r="C182" s="41">
        <v>226067040</v>
      </c>
      <c r="D182" s="41">
        <v>226067040</v>
      </c>
      <c r="E182" s="41">
        <v>18723302</v>
      </c>
      <c r="F182" s="41">
        <v>75718028</v>
      </c>
      <c r="G182" s="41">
        <v>1774650</v>
      </c>
      <c r="H182" s="41">
        <v>150349012</v>
      </c>
      <c r="I182" s="41">
        <v>27658178</v>
      </c>
      <c r="J182" s="41">
        <v>73943378</v>
      </c>
      <c r="K182" s="44">
        <v>19114702</v>
      </c>
      <c r="L182" s="44">
        <v>64008142</v>
      </c>
      <c r="M182" s="41">
        <v>19114702</v>
      </c>
      <c r="N182" s="41">
        <v>64008142</v>
      </c>
      <c r="O182" s="41">
        <v>9935236</v>
      </c>
    </row>
    <row r="183" spans="1:15" x14ac:dyDescent="0.25">
      <c r="A183" s="42" t="s">
        <v>534</v>
      </c>
      <c r="B183" s="42" t="s">
        <v>535</v>
      </c>
      <c r="C183" s="41">
        <v>172800000</v>
      </c>
      <c r="D183" s="41">
        <v>172800000</v>
      </c>
      <c r="E183" s="41">
        <v>32890000</v>
      </c>
      <c r="F183" s="41">
        <v>89970695</v>
      </c>
      <c r="G183" s="41">
        <v>32890000</v>
      </c>
      <c r="H183" s="41">
        <v>82829305</v>
      </c>
      <c r="I183" s="41">
        <v>200000</v>
      </c>
      <c r="J183" s="41">
        <v>57080695</v>
      </c>
      <c r="K183" s="44">
        <v>200000</v>
      </c>
      <c r="L183" s="44">
        <v>57080695</v>
      </c>
      <c r="M183" s="41">
        <v>200000</v>
      </c>
      <c r="N183" s="41">
        <v>57080695</v>
      </c>
      <c r="O183" s="41">
        <v>0</v>
      </c>
    </row>
    <row r="184" spans="1:15" x14ac:dyDescent="0.25">
      <c r="A184" s="42" t="s">
        <v>536</v>
      </c>
      <c r="B184" s="42" t="s">
        <v>537</v>
      </c>
      <c r="C184" s="41">
        <v>235601783</v>
      </c>
      <c r="D184" s="41">
        <v>235601783</v>
      </c>
      <c r="E184" s="41">
        <v>-303442</v>
      </c>
      <c r="F184" s="41">
        <v>233000584</v>
      </c>
      <c r="G184" s="41">
        <v>43318548</v>
      </c>
      <c r="H184" s="41">
        <v>2601199</v>
      </c>
      <c r="I184" s="41">
        <v>15821777</v>
      </c>
      <c r="J184" s="41">
        <v>189682036</v>
      </c>
      <c r="K184" s="44">
        <v>15821777</v>
      </c>
      <c r="L184" s="44">
        <v>151392924.97</v>
      </c>
      <c r="M184" s="41">
        <v>12121777</v>
      </c>
      <c r="N184" s="41">
        <v>147692924.97</v>
      </c>
      <c r="O184" s="41">
        <v>41989111.030000001</v>
      </c>
    </row>
    <row r="185" spans="1:15" x14ac:dyDescent="0.25">
      <c r="A185" s="42" t="s">
        <v>538</v>
      </c>
      <c r="B185" s="42" t="s">
        <v>539</v>
      </c>
      <c r="C185" s="41">
        <v>92160000</v>
      </c>
      <c r="D185" s="41">
        <v>92160000</v>
      </c>
      <c r="E185" s="41">
        <v>0</v>
      </c>
      <c r="F185" s="41">
        <v>81212157</v>
      </c>
      <c r="G185" s="41">
        <v>3012490</v>
      </c>
      <c r="H185" s="41">
        <v>10947843</v>
      </c>
      <c r="I185" s="41">
        <v>1199667</v>
      </c>
      <c r="J185" s="41">
        <v>78199667</v>
      </c>
      <c r="K185" s="44">
        <v>1200000</v>
      </c>
      <c r="L185" s="44">
        <v>47810518.240000002</v>
      </c>
      <c r="M185" s="41">
        <v>1200000</v>
      </c>
      <c r="N185" s="41">
        <v>47810518.240000002</v>
      </c>
      <c r="O185" s="41">
        <v>30389148.760000002</v>
      </c>
    </row>
    <row r="186" spans="1:15" x14ac:dyDescent="0.25">
      <c r="A186" s="42" t="s">
        <v>540</v>
      </c>
      <c r="B186" s="42" t="s">
        <v>541</v>
      </c>
      <c r="C186" s="41">
        <v>0</v>
      </c>
      <c r="D186" s="41">
        <v>25896295</v>
      </c>
      <c r="E186" s="41">
        <v>0</v>
      </c>
      <c r="F186" s="41">
        <v>0</v>
      </c>
      <c r="G186" s="41">
        <v>0</v>
      </c>
      <c r="H186" s="41">
        <v>25896295</v>
      </c>
      <c r="I186" s="41">
        <v>0</v>
      </c>
      <c r="J186" s="41">
        <v>0</v>
      </c>
      <c r="K186" s="44">
        <v>0</v>
      </c>
      <c r="L186" s="44">
        <v>0</v>
      </c>
      <c r="M186" s="41">
        <v>0</v>
      </c>
      <c r="N186" s="41">
        <v>0</v>
      </c>
      <c r="O186" s="41">
        <v>0</v>
      </c>
    </row>
    <row r="187" spans="1:15" x14ac:dyDescent="0.25">
      <c r="A187" s="42" t="s">
        <v>542</v>
      </c>
      <c r="B187" s="42" t="s">
        <v>543</v>
      </c>
      <c r="C187" s="41">
        <v>0</v>
      </c>
      <c r="D187" s="41">
        <v>5850000</v>
      </c>
      <c r="E187" s="41">
        <v>0</v>
      </c>
      <c r="F187" s="41">
        <v>5850000</v>
      </c>
      <c r="G187" s="41">
        <v>0</v>
      </c>
      <c r="H187" s="41">
        <v>0</v>
      </c>
      <c r="I187" s="41">
        <v>0</v>
      </c>
      <c r="J187" s="41">
        <v>5850000</v>
      </c>
      <c r="K187" s="44">
        <v>0</v>
      </c>
      <c r="L187" s="44">
        <v>5850000</v>
      </c>
      <c r="M187" s="41">
        <v>0</v>
      </c>
      <c r="N187" s="41">
        <v>5850000</v>
      </c>
      <c r="O187" s="41">
        <v>0</v>
      </c>
    </row>
    <row r="188" spans="1:15" x14ac:dyDescent="0.25">
      <c r="A188" s="42" t="s">
        <v>544</v>
      </c>
      <c r="B188" s="42" t="s">
        <v>545</v>
      </c>
      <c r="C188" s="41">
        <v>134224813</v>
      </c>
      <c r="D188" s="41">
        <v>134224813</v>
      </c>
      <c r="E188" s="41">
        <v>15500000</v>
      </c>
      <c r="F188" s="41">
        <v>106969075</v>
      </c>
      <c r="G188" s="41">
        <v>62785598</v>
      </c>
      <c r="H188" s="41">
        <v>27255738</v>
      </c>
      <c r="I188" s="41">
        <v>3500000</v>
      </c>
      <c r="J188" s="41">
        <v>44183477</v>
      </c>
      <c r="K188" s="44">
        <v>3500000</v>
      </c>
      <c r="L188" s="44">
        <v>44183477</v>
      </c>
      <c r="M188" s="41">
        <v>3500000</v>
      </c>
      <c r="N188" s="41">
        <v>44183477</v>
      </c>
      <c r="O188" s="41">
        <v>0</v>
      </c>
    </row>
    <row r="189" spans="1:15" x14ac:dyDescent="0.25">
      <c r="A189" s="42" t="s">
        <v>546</v>
      </c>
      <c r="B189" s="42" t="s">
        <v>545</v>
      </c>
      <c r="C189" s="41">
        <v>134224813</v>
      </c>
      <c r="D189" s="41">
        <v>134224813</v>
      </c>
      <c r="E189" s="41">
        <v>15500000</v>
      </c>
      <c r="F189" s="41">
        <v>106969075</v>
      </c>
      <c r="G189" s="41">
        <v>62785598</v>
      </c>
      <c r="H189" s="41">
        <v>27255738</v>
      </c>
      <c r="I189" s="41">
        <v>3500000</v>
      </c>
      <c r="J189" s="41">
        <v>44183477</v>
      </c>
      <c r="K189" s="44">
        <v>3500000</v>
      </c>
      <c r="L189" s="44">
        <v>44183477</v>
      </c>
      <c r="M189" s="41">
        <v>3500000</v>
      </c>
      <c r="N189" s="41">
        <v>44183477</v>
      </c>
      <c r="O189" s="41">
        <v>0</v>
      </c>
    </row>
    <row r="190" spans="1:15" x14ac:dyDescent="0.25">
      <c r="A190" s="42" t="s">
        <v>547</v>
      </c>
      <c r="B190" s="42" t="s">
        <v>548</v>
      </c>
      <c r="C190" s="41">
        <v>134224813</v>
      </c>
      <c r="D190" s="41">
        <v>134224813</v>
      </c>
      <c r="E190" s="41">
        <v>15500000</v>
      </c>
      <c r="F190" s="41">
        <v>106969075</v>
      </c>
      <c r="G190" s="41">
        <v>62785598</v>
      </c>
      <c r="H190" s="41">
        <v>27255738</v>
      </c>
      <c r="I190" s="41">
        <v>3500000</v>
      </c>
      <c r="J190" s="41">
        <v>44183477</v>
      </c>
      <c r="K190" s="44">
        <v>3500000</v>
      </c>
      <c r="L190" s="44">
        <v>44183477</v>
      </c>
      <c r="M190" s="41">
        <v>3500000</v>
      </c>
      <c r="N190" s="41">
        <v>44183477</v>
      </c>
      <c r="O190" s="41">
        <v>0</v>
      </c>
    </row>
    <row r="191" spans="1:15" x14ac:dyDescent="0.25">
      <c r="A191" s="42" t="s">
        <v>549</v>
      </c>
      <c r="B191" s="42" t="s">
        <v>548</v>
      </c>
      <c r="C191" s="41">
        <v>134224813</v>
      </c>
      <c r="D191" s="41">
        <v>134224813</v>
      </c>
      <c r="E191" s="41">
        <v>15500000</v>
      </c>
      <c r="F191" s="41">
        <v>106969075</v>
      </c>
      <c r="G191" s="41">
        <v>62785598</v>
      </c>
      <c r="H191" s="41">
        <v>27255738</v>
      </c>
      <c r="I191" s="41">
        <v>3500000</v>
      </c>
      <c r="J191" s="41">
        <v>44183477</v>
      </c>
      <c r="K191" s="44">
        <v>3500000</v>
      </c>
      <c r="L191" s="44">
        <v>44183477</v>
      </c>
      <c r="M191" s="41">
        <v>3500000</v>
      </c>
      <c r="N191" s="41">
        <v>44183477</v>
      </c>
      <c r="O191" s="41">
        <v>0</v>
      </c>
    </row>
    <row r="192" spans="1:15" x14ac:dyDescent="0.25">
      <c r="A192" s="42" t="s">
        <v>550</v>
      </c>
      <c r="B192" s="42" t="s">
        <v>551</v>
      </c>
      <c r="C192" s="41">
        <v>134224813</v>
      </c>
      <c r="D192" s="41">
        <v>134224813</v>
      </c>
      <c r="E192" s="41">
        <v>15500000</v>
      </c>
      <c r="F192" s="41">
        <v>106969075</v>
      </c>
      <c r="G192" s="41">
        <v>62785598</v>
      </c>
      <c r="H192" s="41">
        <v>27255738</v>
      </c>
      <c r="I192" s="41">
        <v>3500000</v>
      </c>
      <c r="J192" s="41">
        <v>44183477</v>
      </c>
      <c r="K192" s="44">
        <v>3500000</v>
      </c>
      <c r="L192" s="44">
        <v>44183477</v>
      </c>
      <c r="M192" s="41">
        <v>3500000</v>
      </c>
      <c r="N192" s="41">
        <v>44183477</v>
      </c>
      <c r="O192" s="41">
        <v>0</v>
      </c>
    </row>
    <row r="193" spans="1:15" x14ac:dyDescent="0.25">
      <c r="A193" s="42" t="s">
        <v>552</v>
      </c>
      <c r="B193" s="42" t="s">
        <v>553</v>
      </c>
      <c r="C193" s="41">
        <v>0</v>
      </c>
      <c r="D193" s="41">
        <v>21182432300</v>
      </c>
      <c r="E193" s="41">
        <v>909258792</v>
      </c>
      <c r="F193" s="41">
        <v>15133169594</v>
      </c>
      <c r="G193" s="41">
        <v>2817610324</v>
      </c>
      <c r="H193" s="41">
        <v>6049262706</v>
      </c>
      <c r="I193" s="41">
        <v>1832394603</v>
      </c>
      <c r="J193" s="41">
        <v>12315559270</v>
      </c>
      <c r="K193" s="44">
        <v>1373006614.99</v>
      </c>
      <c r="L193" s="44">
        <v>8026871509.4499998</v>
      </c>
      <c r="M193" s="41">
        <v>913166322.58000004</v>
      </c>
      <c r="N193" s="41">
        <v>6709611993.0299997</v>
      </c>
      <c r="O193" s="41">
        <v>5605947276.9700003</v>
      </c>
    </row>
    <row r="194" spans="1:15" x14ac:dyDescent="0.25">
      <c r="A194" s="42" t="s">
        <v>554</v>
      </c>
      <c r="B194" s="42" t="s">
        <v>555</v>
      </c>
      <c r="C194" s="41">
        <v>0</v>
      </c>
      <c r="D194" s="41">
        <v>12505063708</v>
      </c>
      <c r="E194" s="41">
        <v>569435201</v>
      </c>
      <c r="F194" s="41">
        <v>11696354272</v>
      </c>
      <c r="G194" s="41">
        <v>2575926978</v>
      </c>
      <c r="H194" s="41">
        <v>808709436</v>
      </c>
      <c r="I194" s="41">
        <v>1510604801</v>
      </c>
      <c r="J194" s="41">
        <v>9120427294</v>
      </c>
      <c r="K194" s="44">
        <v>979028343.99000001</v>
      </c>
      <c r="L194" s="44">
        <v>5407369240.4499998</v>
      </c>
      <c r="M194" s="41">
        <v>652916639.58000004</v>
      </c>
      <c r="N194" s="41">
        <v>4794054901.0299997</v>
      </c>
      <c r="O194" s="41">
        <v>4326372392.9700003</v>
      </c>
    </row>
    <row r="195" spans="1:15" x14ac:dyDescent="0.25">
      <c r="A195" s="42" t="s">
        <v>556</v>
      </c>
      <c r="B195" s="42" t="s">
        <v>557</v>
      </c>
      <c r="C195" s="41">
        <v>0</v>
      </c>
      <c r="D195" s="41">
        <v>12505063708</v>
      </c>
      <c r="E195" s="41">
        <v>569435201</v>
      </c>
      <c r="F195" s="41">
        <v>11696354272</v>
      </c>
      <c r="G195" s="41">
        <v>2575926978</v>
      </c>
      <c r="H195" s="41">
        <v>808709436</v>
      </c>
      <c r="I195" s="41">
        <v>1510604801</v>
      </c>
      <c r="J195" s="41">
        <v>9120427294</v>
      </c>
      <c r="K195" s="44">
        <v>979028343.99000001</v>
      </c>
      <c r="L195" s="44">
        <v>5407369240.4499998</v>
      </c>
      <c r="M195" s="41">
        <v>652916639.58000004</v>
      </c>
      <c r="N195" s="41">
        <v>4794054901.0299997</v>
      </c>
      <c r="O195" s="41">
        <v>4326372392.9700003</v>
      </c>
    </row>
    <row r="196" spans="1:15" x14ac:dyDescent="0.25">
      <c r="A196" s="42" t="s">
        <v>558</v>
      </c>
      <c r="B196" s="42" t="s">
        <v>559</v>
      </c>
      <c r="C196" s="41">
        <v>0</v>
      </c>
      <c r="D196" s="41">
        <v>264050244</v>
      </c>
      <c r="E196" s="41">
        <v>0</v>
      </c>
      <c r="F196" s="41">
        <v>263944173</v>
      </c>
      <c r="G196" s="41">
        <v>0</v>
      </c>
      <c r="H196" s="41">
        <v>106071</v>
      </c>
      <c r="I196" s="41">
        <v>0</v>
      </c>
      <c r="J196" s="41">
        <v>263944173</v>
      </c>
      <c r="K196" s="44">
        <v>50284574.390000001</v>
      </c>
      <c r="L196" s="44">
        <v>151793629.19</v>
      </c>
      <c r="M196" s="41">
        <v>27976880.390000001</v>
      </c>
      <c r="N196" s="41">
        <v>129485935.19</v>
      </c>
      <c r="O196" s="41">
        <v>134458237.81</v>
      </c>
    </row>
    <row r="197" spans="1:15" x14ac:dyDescent="0.25">
      <c r="A197" s="42" t="s">
        <v>560</v>
      </c>
      <c r="B197" s="42" t="s">
        <v>561</v>
      </c>
      <c r="C197" s="41">
        <v>0</v>
      </c>
      <c r="D197" s="41">
        <v>2458106019</v>
      </c>
      <c r="E197" s="41">
        <v>-130564799</v>
      </c>
      <c r="F197" s="41">
        <v>2167325595</v>
      </c>
      <c r="G197" s="41">
        <v>358566554</v>
      </c>
      <c r="H197" s="41">
        <v>290780424</v>
      </c>
      <c r="I197" s="41">
        <v>8264713</v>
      </c>
      <c r="J197" s="41">
        <v>1808759041</v>
      </c>
      <c r="K197" s="44">
        <v>534198815.41000003</v>
      </c>
      <c r="L197" s="44">
        <v>1632953346.8</v>
      </c>
      <c r="M197" s="41">
        <v>416760483.87</v>
      </c>
      <c r="N197" s="41">
        <v>1515515015.25</v>
      </c>
      <c r="O197" s="41">
        <v>293244025.75</v>
      </c>
    </row>
    <row r="198" spans="1:15" x14ac:dyDescent="0.25">
      <c r="A198" s="42" t="s">
        <v>562</v>
      </c>
      <c r="B198" s="42" t="s">
        <v>563</v>
      </c>
      <c r="C198" s="41">
        <v>0</v>
      </c>
      <c r="D198" s="41">
        <v>5716380889</v>
      </c>
      <c r="E198" s="41">
        <v>700000000</v>
      </c>
      <c r="F198" s="41">
        <v>5198557948</v>
      </c>
      <c r="G198" s="41">
        <v>2217360424</v>
      </c>
      <c r="H198" s="41">
        <v>517822941</v>
      </c>
      <c r="I198" s="41">
        <v>1502340088</v>
      </c>
      <c r="J198" s="41">
        <v>2981197524</v>
      </c>
      <c r="K198" s="44">
        <v>370814731.23000002</v>
      </c>
      <c r="L198" s="44">
        <v>1313612526</v>
      </c>
      <c r="M198" s="41">
        <v>184449052.36000001</v>
      </c>
      <c r="N198" s="41">
        <v>840044212.13</v>
      </c>
      <c r="O198" s="41">
        <v>2141153311.8699999</v>
      </c>
    </row>
    <row r="199" spans="1:15" x14ac:dyDescent="0.25">
      <c r="A199" s="42" t="s">
        <v>564</v>
      </c>
      <c r="B199" s="42" t="s">
        <v>565</v>
      </c>
      <c r="C199" s="41">
        <v>0</v>
      </c>
      <c r="D199" s="41">
        <v>4066526556</v>
      </c>
      <c r="E199" s="41">
        <v>0</v>
      </c>
      <c r="F199" s="41">
        <v>4066526556</v>
      </c>
      <c r="G199" s="41">
        <v>0</v>
      </c>
      <c r="H199" s="41">
        <v>0</v>
      </c>
      <c r="I199" s="41">
        <v>0</v>
      </c>
      <c r="J199" s="41">
        <v>4066526556</v>
      </c>
      <c r="K199" s="44">
        <v>23730222.960000001</v>
      </c>
      <c r="L199" s="44">
        <v>2309009738.46</v>
      </c>
      <c r="M199" s="41">
        <v>23730222.960000001</v>
      </c>
      <c r="N199" s="41">
        <v>2309009738.46</v>
      </c>
      <c r="O199" s="41">
        <v>1757516817.54</v>
      </c>
    </row>
    <row r="200" spans="1:15" x14ac:dyDescent="0.25">
      <c r="A200" s="42" t="s">
        <v>566</v>
      </c>
      <c r="B200" s="42" t="s">
        <v>567</v>
      </c>
      <c r="C200" s="41">
        <v>0</v>
      </c>
      <c r="D200" s="41">
        <v>504241389</v>
      </c>
      <c r="E200" s="41">
        <v>78563208</v>
      </c>
      <c r="F200" s="41">
        <v>162949456</v>
      </c>
      <c r="G200" s="41">
        <v>71827823</v>
      </c>
      <c r="H200" s="41">
        <v>341291933</v>
      </c>
      <c r="I200" s="41">
        <v>17686808</v>
      </c>
      <c r="J200" s="41">
        <v>91121633</v>
      </c>
      <c r="K200" s="44">
        <v>12776500</v>
      </c>
      <c r="L200" s="44">
        <v>60363782</v>
      </c>
      <c r="M200" s="41">
        <v>12776500</v>
      </c>
      <c r="N200" s="41">
        <v>60363782</v>
      </c>
      <c r="O200" s="41">
        <v>30757851</v>
      </c>
    </row>
    <row r="201" spans="1:15" x14ac:dyDescent="0.25">
      <c r="A201" s="42" t="s">
        <v>568</v>
      </c>
      <c r="B201" s="42" t="s">
        <v>569</v>
      </c>
      <c r="C201" s="41">
        <v>0</v>
      </c>
      <c r="D201" s="41">
        <v>413448391</v>
      </c>
      <c r="E201" s="41">
        <v>78563208</v>
      </c>
      <c r="F201" s="41">
        <v>162949456</v>
      </c>
      <c r="G201" s="41">
        <v>71827823</v>
      </c>
      <c r="H201" s="41">
        <v>250498935</v>
      </c>
      <c r="I201" s="41">
        <v>17686808</v>
      </c>
      <c r="J201" s="41">
        <v>91121633</v>
      </c>
      <c r="K201" s="44">
        <v>12776500</v>
      </c>
      <c r="L201" s="44">
        <v>60363782</v>
      </c>
      <c r="M201" s="41">
        <v>12776500</v>
      </c>
      <c r="N201" s="41">
        <v>60363782</v>
      </c>
      <c r="O201" s="41">
        <v>30757851</v>
      </c>
    </row>
    <row r="202" spans="1:15" x14ac:dyDescent="0.25">
      <c r="A202" s="42" t="s">
        <v>570</v>
      </c>
      <c r="B202" s="42" t="s">
        <v>571</v>
      </c>
      <c r="C202" s="41">
        <v>0</v>
      </c>
      <c r="D202" s="41">
        <v>82709403</v>
      </c>
      <c r="E202" s="41">
        <v>0</v>
      </c>
      <c r="F202" s="41">
        <v>0</v>
      </c>
      <c r="G202" s="41">
        <v>0</v>
      </c>
      <c r="H202" s="41">
        <v>82709403</v>
      </c>
      <c r="I202" s="41">
        <v>0</v>
      </c>
      <c r="J202" s="41">
        <v>0</v>
      </c>
      <c r="K202" s="44">
        <v>0</v>
      </c>
      <c r="L202" s="44">
        <v>0</v>
      </c>
      <c r="M202" s="41">
        <v>0</v>
      </c>
      <c r="N202" s="41">
        <v>0</v>
      </c>
      <c r="O202" s="41">
        <v>0</v>
      </c>
    </row>
    <row r="203" spans="1:15" x14ac:dyDescent="0.25">
      <c r="A203" s="42" t="s">
        <v>572</v>
      </c>
      <c r="B203" s="42" t="s">
        <v>573</v>
      </c>
      <c r="C203" s="41">
        <v>0</v>
      </c>
      <c r="D203" s="41">
        <v>3184139</v>
      </c>
      <c r="E203" s="41">
        <v>0</v>
      </c>
      <c r="F203" s="41">
        <v>0</v>
      </c>
      <c r="G203" s="41">
        <v>0</v>
      </c>
      <c r="H203" s="41">
        <v>3184139</v>
      </c>
      <c r="I203" s="41">
        <v>0</v>
      </c>
      <c r="J203" s="41">
        <v>0</v>
      </c>
      <c r="K203" s="44">
        <v>0</v>
      </c>
      <c r="L203" s="44">
        <v>0</v>
      </c>
      <c r="M203" s="41">
        <v>0</v>
      </c>
      <c r="N203" s="41">
        <v>0</v>
      </c>
      <c r="O203" s="41">
        <v>0</v>
      </c>
    </row>
    <row r="204" spans="1:15" x14ac:dyDescent="0.25">
      <c r="A204" s="42" t="s">
        <v>574</v>
      </c>
      <c r="B204" s="42" t="s">
        <v>575</v>
      </c>
      <c r="C204" s="41">
        <v>0</v>
      </c>
      <c r="D204" s="41">
        <v>1282000</v>
      </c>
      <c r="E204" s="41">
        <v>0</v>
      </c>
      <c r="F204" s="41">
        <v>0</v>
      </c>
      <c r="G204" s="41">
        <v>0</v>
      </c>
      <c r="H204" s="41">
        <v>1282000</v>
      </c>
      <c r="I204" s="41">
        <v>0</v>
      </c>
      <c r="J204" s="41">
        <v>0</v>
      </c>
      <c r="K204" s="44">
        <v>0</v>
      </c>
      <c r="L204" s="44">
        <v>0</v>
      </c>
      <c r="M204" s="41">
        <v>0</v>
      </c>
      <c r="N204" s="41">
        <v>0</v>
      </c>
      <c r="O204" s="41">
        <v>0</v>
      </c>
    </row>
    <row r="205" spans="1:15" x14ac:dyDescent="0.25">
      <c r="A205" s="42" t="s">
        <v>576</v>
      </c>
      <c r="B205" s="42" t="s">
        <v>577</v>
      </c>
      <c r="C205" s="41">
        <v>0</v>
      </c>
      <c r="D205" s="41">
        <v>3000000</v>
      </c>
      <c r="E205" s="41">
        <v>0</v>
      </c>
      <c r="F205" s="41">
        <v>0</v>
      </c>
      <c r="G205" s="41">
        <v>0</v>
      </c>
      <c r="H205" s="41">
        <v>3000000</v>
      </c>
      <c r="I205" s="41">
        <v>0</v>
      </c>
      <c r="J205" s="41">
        <v>0</v>
      </c>
      <c r="K205" s="44">
        <v>0</v>
      </c>
      <c r="L205" s="44">
        <v>0</v>
      </c>
      <c r="M205" s="41">
        <v>0</v>
      </c>
      <c r="N205" s="41">
        <v>0</v>
      </c>
      <c r="O205" s="41">
        <v>0</v>
      </c>
    </row>
    <row r="206" spans="1:15" x14ac:dyDescent="0.25">
      <c r="A206" s="42" t="s">
        <v>578</v>
      </c>
      <c r="B206" s="42" t="s">
        <v>579</v>
      </c>
      <c r="C206" s="41">
        <v>0</v>
      </c>
      <c r="D206" s="41">
        <v>1497247</v>
      </c>
      <c r="E206" s="41">
        <v>0</v>
      </c>
      <c r="F206" s="41">
        <v>0</v>
      </c>
      <c r="G206" s="41">
        <v>0</v>
      </c>
      <c r="H206" s="41">
        <v>1497247</v>
      </c>
      <c r="I206" s="41">
        <v>0</v>
      </c>
      <c r="J206" s="41">
        <v>0</v>
      </c>
      <c r="K206" s="44">
        <v>0</v>
      </c>
      <c r="L206" s="44">
        <v>0</v>
      </c>
      <c r="M206" s="41">
        <v>0</v>
      </c>
      <c r="N206" s="41">
        <v>0</v>
      </c>
      <c r="O206" s="41">
        <v>0</v>
      </c>
    </row>
    <row r="207" spans="1:15" x14ac:dyDescent="0.25">
      <c r="A207" s="42" t="s">
        <v>580</v>
      </c>
      <c r="B207" s="42" t="s">
        <v>581</v>
      </c>
      <c r="C207" s="41">
        <v>0</v>
      </c>
      <c r="D207" s="41">
        <v>700000</v>
      </c>
      <c r="E207" s="41">
        <v>0</v>
      </c>
      <c r="F207" s="41">
        <v>0</v>
      </c>
      <c r="G207" s="41">
        <v>0</v>
      </c>
      <c r="H207" s="41">
        <v>700000</v>
      </c>
      <c r="I207" s="41">
        <v>0</v>
      </c>
      <c r="J207" s="41">
        <v>0</v>
      </c>
      <c r="K207" s="44">
        <v>0</v>
      </c>
      <c r="L207" s="44">
        <v>0</v>
      </c>
      <c r="M207" s="41">
        <v>0</v>
      </c>
      <c r="N207" s="41">
        <v>0</v>
      </c>
      <c r="O207" s="41">
        <v>0</v>
      </c>
    </row>
    <row r="208" spans="1:15" x14ac:dyDescent="0.25">
      <c r="A208" s="42" t="s">
        <v>582</v>
      </c>
      <c r="B208" s="42" t="s">
        <v>583</v>
      </c>
      <c r="C208" s="41">
        <v>0</v>
      </c>
      <c r="D208" s="41">
        <v>17979266</v>
      </c>
      <c r="E208" s="41">
        <v>0</v>
      </c>
      <c r="F208" s="41">
        <v>4770000</v>
      </c>
      <c r="G208" s="41">
        <v>0</v>
      </c>
      <c r="H208" s="41">
        <v>13209266</v>
      </c>
      <c r="I208" s="41">
        <v>0</v>
      </c>
      <c r="J208" s="41">
        <v>4770000</v>
      </c>
      <c r="K208" s="44">
        <v>4770000</v>
      </c>
      <c r="L208" s="44">
        <v>4770000</v>
      </c>
      <c r="M208" s="41">
        <v>4770000</v>
      </c>
      <c r="N208" s="41">
        <v>4770000</v>
      </c>
      <c r="O208" s="41">
        <v>0</v>
      </c>
    </row>
    <row r="209" spans="1:15" x14ac:dyDescent="0.25">
      <c r="A209" s="42" t="s">
        <v>584</v>
      </c>
      <c r="B209" s="42" t="s">
        <v>585</v>
      </c>
      <c r="C209" s="41">
        <v>0</v>
      </c>
      <c r="D209" s="41">
        <v>1050000</v>
      </c>
      <c r="E209" s="41">
        <v>0</v>
      </c>
      <c r="F209" s="41">
        <v>0</v>
      </c>
      <c r="G209" s="41">
        <v>0</v>
      </c>
      <c r="H209" s="41">
        <v>1050000</v>
      </c>
      <c r="I209" s="41">
        <v>0</v>
      </c>
      <c r="J209" s="41">
        <v>0</v>
      </c>
      <c r="K209" s="44">
        <v>0</v>
      </c>
      <c r="L209" s="44">
        <v>0</v>
      </c>
      <c r="M209" s="41">
        <v>0</v>
      </c>
      <c r="N209" s="41">
        <v>0</v>
      </c>
      <c r="O209" s="41">
        <v>0</v>
      </c>
    </row>
    <row r="210" spans="1:15" x14ac:dyDescent="0.25">
      <c r="A210" s="42" t="s">
        <v>586</v>
      </c>
      <c r="B210" s="42" t="s">
        <v>587</v>
      </c>
      <c r="C210" s="41">
        <v>0</v>
      </c>
      <c r="D210" s="41">
        <v>1424086</v>
      </c>
      <c r="E210" s="41">
        <v>0</v>
      </c>
      <c r="F210" s="41">
        <v>0</v>
      </c>
      <c r="G210" s="41">
        <v>0</v>
      </c>
      <c r="H210" s="41">
        <v>1424086</v>
      </c>
      <c r="I210" s="41">
        <v>0</v>
      </c>
      <c r="J210" s="41">
        <v>0</v>
      </c>
      <c r="K210" s="44">
        <v>0</v>
      </c>
      <c r="L210" s="44">
        <v>0</v>
      </c>
      <c r="M210" s="41">
        <v>0</v>
      </c>
      <c r="N210" s="41">
        <v>0</v>
      </c>
      <c r="O210" s="41">
        <v>0</v>
      </c>
    </row>
    <row r="211" spans="1:15" x14ac:dyDescent="0.25">
      <c r="A211" s="42" t="s">
        <v>588</v>
      </c>
      <c r="B211" s="42" t="s">
        <v>589</v>
      </c>
      <c r="C211" s="41">
        <v>0</v>
      </c>
      <c r="D211" s="41">
        <v>845800</v>
      </c>
      <c r="E211" s="41">
        <v>0</v>
      </c>
      <c r="F211" s="41">
        <v>0</v>
      </c>
      <c r="G211" s="41">
        <v>0</v>
      </c>
      <c r="H211" s="41">
        <v>845800</v>
      </c>
      <c r="I211" s="41">
        <v>0</v>
      </c>
      <c r="J211" s="41">
        <v>0</v>
      </c>
      <c r="K211" s="44">
        <v>0</v>
      </c>
      <c r="L211" s="44">
        <v>0</v>
      </c>
      <c r="M211" s="41">
        <v>0</v>
      </c>
      <c r="N211" s="41">
        <v>0</v>
      </c>
      <c r="O211" s="41">
        <v>0</v>
      </c>
    </row>
    <row r="212" spans="1:15" x14ac:dyDescent="0.25">
      <c r="A212" s="42" t="s">
        <v>590</v>
      </c>
      <c r="B212" s="42" t="s">
        <v>591</v>
      </c>
      <c r="C212" s="41">
        <v>0</v>
      </c>
      <c r="D212" s="41">
        <v>5000000</v>
      </c>
      <c r="E212" s="41">
        <v>0</v>
      </c>
      <c r="F212" s="41">
        <v>0</v>
      </c>
      <c r="G212" s="41">
        <v>0</v>
      </c>
      <c r="H212" s="41">
        <v>5000000</v>
      </c>
      <c r="I212" s="41">
        <v>0</v>
      </c>
      <c r="J212" s="41">
        <v>0</v>
      </c>
      <c r="K212" s="44">
        <v>0</v>
      </c>
      <c r="L212" s="44">
        <v>0</v>
      </c>
      <c r="M212" s="41">
        <v>0</v>
      </c>
      <c r="N212" s="41">
        <v>0</v>
      </c>
      <c r="O212" s="41">
        <v>0</v>
      </c>
    </row>
    <row r="213" spans="1:15" x14ac:dyDescent="0.25">
      <c r="A213" s="42" t="s">
        <v>592</v>
      </c>
      <c r="B213" s="42" t="s">
        <v>593</v>
      </c>
      <c r="C213" s="41">
        <v>0</v>
      </c>
      <c r="D213" s="41">
        <v>1500000</v>
      </c>
      <c r="E213" s="41">
        <v>0</v>
      </c>
      <c r="F213" s="41">
        <v>0</v>
      </c>
      <c r="G213" s="41">
        <v>0</v>
      </c>
      <c r="H213" s="41">
        <v>1500000</v>
      </c>
      <c r="I213" s="41">
        <v>0</v>
      </c>
      <c r="J213" s="41">
        <v>0</v>
      </c>
      <c r="K213" s="44">
        <v>0</v>
      </c>
      <c r="L213" s="44">
        <v>0</v>
      </c>
      <c r="M213" s="41">
        <v>0</v>
      </c>
      <c r="N213" s="41">
        <v>0</v>
      </c>
      <c r="O213" s="41">
        <v>0</v>
      </c>
    </row>
    <row r="214" spans="1:15" x14ac:dyDescent="0.25">
      <c r="A214" s="42" t="s">
        <v>594</v>
      </c>
      <c r="B214" s="42" t="s">
        <v>595</v>
      </c>
      <c r="C214" s="41">
        <v>0</v>
      </c>
      <c r="D214" s="41">
        <v>8394890</v>
      </c>
      <c r="E214" s="41">
        <v>0</v>
      </c>
      <c r="F214" s="41">
        <v>0</v>
      </c>
      <c r="G214" s="41">
        <v>0</v>
      </c>
      <c r="H214" s="41">
        <v>8394890</v>
      </c>
      <c r="I214" s="41">
        <v>0</v>
      </c>
      <c r="J214" s="41">
        <v>0</v>
      </c>
      <c r="K214" s="44">
        <v>0</v>
      </c>
      <c r="L214" s="44">
        <v>0</v>
      </c>
      <c r="M214" s="41">
        <v>0</v>
      </c>
      <c r="N214" s="41">
        <v>0</v>
      </c>
      <c r="O214" s="41">
        <v>0</v>
      </c>
    </row>
    <row r="215" spans="1:15" x14ac:dyDescent="0.25">
      <c r="A215" s="42" t="s">
        <v>596</v>
      </c>
      <c r="B215" s="42" t="s">
        <v>597</v>
      </c>
      <c r="C215" s="41">
        <v>0</v>
      </c>
      <c r="D215" s="41">
        <v>8606832</v>
      </c>
      <c r="E215" s="41">
        <v>0</v>
      </c>
      <c r="F215" s="41">
        <v>0</v>
      </c>
      <c r="G215" s="41">
        <v>0</v>
      </c>
      <c r="H215" s="41">
        <v>8606832</v>
      </c>
      <c r="I215" s="41">
        <v>0</v>
      </c>
      <c r="J215" s="41">
        <v>0</v>
      </c>
      <c r="K215" s="44">
        <v>0</v>
      </c>
      <c r="L215" s="44">
        <v>0</v>
      </c>
      <c r="M215" s="41">
        <v>0</v>
      </c>
      <c r="N215" s="41">
        <v>0</v>
      </c>
      <c r="O215" s="41">
        <v>0</v>
      </c>
    </row>
    <row r="216" spans="1:15" x14ac:dyDescent="0.25">
      <c r="A216" s="42" t="s">
        <v>598</v>
      </c>
      <c r="B216" s="42" t="s">
        <v>599</v>
      </c>
      <c r="C216" s="41">
        <v>0</v>
      </c>
      <c r="D216" s="41">
        <v>3000000</v>
      </c>
      <c r="E216" s="41">
        <v>0</v>
      </c>
      <c r="F216" s="41">
        <v>0</v>
      </c>
      <c r="G216" s="41">
        <v>0</v>
      </c>
      <c r="H216" s="41">
        <v>3000000</v>
      </c>
      <c r="I216" s="41">
        <v>0</v>
      </c>
      <c r="J216" s="41">
        <v>0</v>
      </c>
      <c r="K216" s="44">
        <v>0</v>
      </c>
      <c r="L216" s="44">
        <v>0</v>
      </c>
      <c r="M216" s="41">
        <v>0</v>
      </c>
      <c r="N216" s="41">
        <v>0</v>
      </c>
      <c r="O216" s="41">
        <v>0</v>
      </c>
    </row>
    <row r="217" spans="1:15" x14ac:dyDescent="0.25">
      <c r="A217" s="42" t="s">
        <v>600</v>
      </c>
      <c r="B217" s="42" t="s">
        <v>601</v>
      </c>
      <c r="C217" s="41">
        <v>0</v>
      </c>
      <c r="D217" s="41">
        <v>3622720</v>
      </c>
      <c r="E217" s="41">
        <v>0</v>
      </c>
      <c r="F217" s="41">
        <v>0</v>
      </c>
      <c r="G217" s="41">
        <v>0</v>
      </c>
      <c r="H217" s="41">
        <v>3622720</v>
      </c>
      <c r="I217" s="41">
        <v>0</v>
      </c>
      <c r="J217" s="41">
        <v>0</v>
      </c>
      <c r="K217" s="44">
        <v>0</v>
      </c>
      <c r="L217" s="44">
        <v>0</v>
      </c>
      <c r="M217" s="41">
        <v>0</v>
      </c>
      <c r="N217" s="41">
        <v>0</v>
      </c>
      <c r="O217" s="41">
        <v>0</v>
      </c>
    </row>
    <row r="218" spans="1:15" x14ac:dyDescent="0.25">
      <c r="A218" s="42" t="s">
        <v>602</v>
      </c>
      <c r="B218" s="42" t="s">
        <v>575</v>
      </c>
      <c r="C218" s="41">
        <v>0</v>
      </c>
      <c r="D218" s="41">
        <v>3000000</v>
      </c>
      <c r="E218" s="41">
        <v>0</v>
      </c>
      <c r="F218" s="41">
        <v>0</v>
      </c>
      <c r="G218" s="41">
        <v>0</v>
      </c>
      <c r="H218" s="41">
        <v>3000000</v>
      </c>
      <c r="I218" s="41">
        <v>0</v>
      </c>
      <c r="J218" s="41">
        <v>0</v>
      </c>
      <c r="K218" s="44">
        <v>0</v>
      </c>
      <c r="L218" s="44">
        <v>0</v>
      </c>
      <c r="M218" s="41">
        <v>0</v>
      </c>
      <c r="N218" s="41">
        <v>0</v>
      </c>
      <c r="O218" s="41">
        <v>0</v>
      </c>
    </row>
    <row r="219" spans="1:15" x14ac:dyDescent="0.25">
      <c r="A219" s="42" t="s">
        <v>603</v>
      </c>
      <c r="B219" s="42" t="s">
        <v>604</v>
      </c>
      <c r="C219" s="41">
        <v>0</v>
      </c>
      <c r="D219" s="41">
        <v>1000000</v>
      </c>
      <c r="E219" s="41">
        <v>0</v>
      </c>
      <c r="F219" s="41">
        <v>0</v>
      </c>
      <c r="G219" s="41">
        <v>0</v>
      </c>
      <c r="H219" s="41">
        <v>1000000</v>
      </c>
      <c r="I219" s="41">
        <v>0</v>
      </c>
      <c r="J219" s="41">
        <v>0</v>
      </c>
      <c r="K219" s="44">
        <v>0</v>
      </c>
      <c r="L219" s="44">
        <v>0</v>
      </c>
      <c r="M219" s="41">
        <v>0</v>
      </c>
      <c r="N219" s="41">
        <v>0</v>
      </c>
      <c r="O219" s="41">
        <v>0</v>
      </c>
    </row>
    <row r="220" spans="1:15" x14ac:dyDescent="0.25">
      <c r="A220" s="42" t="s">
        <v>605</v>
      </c>
      <c r="B220" s="42" t="s">
        <v>579</v>
      </c>
      <c r="C220" s="41">
        <v>0</v>
      </c>
      <c r="D220" s="41">
        <v>3000000</v>
      </c>
      <c r="E220" s="41">
        <v>0</v>
      </c>
      <c r="F220" s="41">
        <v>0</v>
      </c>
      <c r="G220" s="41">
        <v>0</v>
      </c>
      <c r="H220" s="41">
        <v>3000000</v>
      </c>
      <c r="I220" s="41">
        <v>0</v>
      </c>
      <c r="J220" s="41">
        <v>0</v>
      </c>
      <c r="K220" s="44">
        <v>0</v>
      </c>
      <c r="L220" s="44">
        <v>0</v>
      </c>
      <c r="M220" s="41">
        <v>0</v>
      </c>
      <c r="N220" s="41">
        <v>0</v>
      </c>
      <c r="O220" s="41">
        <v>0</v>
      </c>
    </row>
    <row r="221" spans="1:15" x14ac:dyDescent="0.25">
      <c r="A221" s="42" t="s">
        <v>606</v>
      </c>
      <c r="B221" s="42" t="s">
        <v>581</v>
      </c>
      <c r="C221" s="41">
        <v>0</v>
      </c>
      <c r="D221" s="41">
        <v>1000000</v>
      </c>
      <c r="E221" s="41">
        <v>0</v>
      </c>
      <c r="F221" s="41">
        <v>0</v>
      </c>
      <c r="G221" s="41">
        <v>0</v>
      </c>
      <c r="H221" s="41">
        <v>1000000</v>
      </c>
      <c r="I221" s="41">
        <v>0</v>
      </c>
      <c r="J221" s="41">
        <v>0</v>
      </c>
      <c r="K221" s="44">
        <v>0</v>
      </c>
      <c r="L221" s="44">
        <v>0</v>
      </c>
      <c r="M221" s="41">
        <v>0</v>
      </c>
      <c r="N221" s="41">
        <v>0</v>
      </c>
      <c r="O221" s="41">
        <v>0</v>
      </c>
    </row>
    <row r="222" spans="1:15" x14ac:dyDescent="0.25">
      <c r="A222" s="42" t="s">
        <v>607</v>
      </c>
      <c r="B222" s="42" t="s">
        <v>608</v>
      </c>
      <c r="C222" s="41">
        <v>0</v>
      </c>
      <c r="D222" s="41">
        <v>2500000</v>
      </c>
      <c r="E222" s="41">
        <v>0</v>
      </c>
      <c r="F222" s="41">
        <v>0</v>
      </c>
      <c r="G222" s="41">
        <v>0</v>
      </c>
      <c r="H222" s="41">
        <v>2500000</v>
      </c>
      <c r="I222" s="41">
        <v>0</v>
      </c>
      <c r="J222" s="41">
        <v>0</v>
      </c>
      <c r="K222" s="44">
        <v>0</v>
      </c>
      <c r="L222" s="44">
        <v>0</v>
      </c>
      <c r="M222" s="41">
        <v>0</v>
      </c>
      <c r="N222" s="41">
        <v>0</v>
      </c>
      <c r="O222" s="41">
        <v>0</v>
      </c>
    </row>
    <row r="223" spans="1:15" x14ac:dyDescent="0.25">
      <c r="A223" s="42" t="s">
        <v>609</v>
      </c>
      <c r="B223" s="42" t="s">
        <v>610</v>
      </c>
      <c r="C223" s="41">
        <v>0</v>
      </c>
      <c r="D223" s="41">
        <v>1850000</v>
      </c>
      <c r="E223" s="41">
        <v>0</v>
      </c>
      <c r="F223" s="41">
        <v>0</v>
      </c>
      <c r="G223" s="41">
        <v>0</v>
      </c>
      <c r="H223" s="41">
        <v>1850000</v>
      </c>
      <c r="I223" s="41">
        <v>0</v>
      </c>
      <c r="J223" s="41">
        <v>0</v>
      </c>
      <c r="K223" s="44">
        <v>0</v>
      </c>
      <c r="L223" s="44">
        <v>0</v>
      </c>
      <c r="M223" s="41">
        <v>0</v>
      </c>
      <c r="N223" s="41">
        <v>0</v>
      </c>
      <c r="O223" s="41">
        <v>0</v>
      </c>
    </row>
    <row r="224" spans="1:15" x14ac:dyDescent="0.25">
      <c r="A224" s="42" t="s">
        <v>611</v>
      </c>
      <c r="B224" s="42" t="s">
        <v>612</v>
      </c>
      <c r="C224" s="41">
        <v>0</v>
      </c>
      <c r="D224" s="41">
        <v>5000000</v>
      </c>
      <c r="E224" s="41">
        <v>0</v>
      </c>
      <c r="F224" s="41">
        <v>0</v>
      </c>
      <c r="G224" s="41">
        <v>0</v>
      </c>
      <c r="H224" s="41">
        <v>5000000</v>
      </c>
      <c r="I224" s="41">
        <v>0</v>
      </c>
      <c r="J224" s="41">
        <v>0</v>
      </c>
      <c r="K224" s="44">
        <v>0</v>
      </c>
      <c r="L224" s="44">
        <v>0</v>
      </c>
      <c r="M224" s="41">
        <v>0</v>
      </c>
      <c r="N224" s="41">
        <v>0</v>
      </c>
      <c r="O224" s="41">
        <v>0</v>
      </c>
    </row>
    <row r="225" spans="1:15" x14ac:dyDescent="0.25">
      <c r="A225" s="42" t="s">
        <v>613</v>
      </c>
      <c r="B225" s="42" t="s">
        <v>614</v>
      </c>
      <c r="C225" s="41">
        <v>0</v>
      </c>
      <c r="D225" s="41">
        <v>9117682</v>
      </c>
      <c r="E225" s="41">
        <v>0</v>
      </c>
      <c r="F225" s="41">
        <v>9117682</v>
      </c>
      <c r="G225" s="41">
        <v>232</v>
      </c>
      <c r="H225" s="41">
        <v>0</v>
      </c>
      <c r="I225" s="41">
        <v>0</v>
      </c>
      <c r="J225" s="41">
        <v>9117450</v>
      </c>
      <c r="K225" s="44">
        <v>0</v>
      </c>
      <c r="L225" s="44">
        <v>6117450</v>
      </c>
      <c r="M225" s="41">
        <v>0</v>
      </c>
      <c r="N225" s="41">
        <v>6117450</v>
      </c>
      <c r="O225" s="41">
        <v>3000000</v>
      </c>
    </row>
    <row r="226" spans="1:15" x14ac:dyDescent="0.25">
      <c r="A226" s="42" t="s">
        <v>615</v>
      </c>
      <c r="B226" s="42" t="s">
        <v>616</v>
      </c>
      <c r="C226" s="41">
        <v>0</v>
      </c>
      <c r="D226" s="41">
        <v>6100840</v>
      </c>
      <c r="E226" s="41">
        <v>0</v>
      </c>
      <c r="F226" s="41">
        <v>0</v>
      </c>
      <c r="G226" s="41">
        <v>0</v>
      </c>
      <c r="H226" s="41">
        <v>6100840</v>
      </c>
      <c r="I226" s="41">
        <v>0</v>
      </c>
      <c r="J226" s="41">
        <v>0</v>
      </c>
      <c r="K226" s="44">
        <v>0</v>
      </c>
      <c r="L226" s="44">
        <v>0</v>
      </c>
      <c r="M226" s="41">
        <v>0</v>
      </c>
      <c r="N226" s="41">
        <v>0</v>
      </c>
      <c r="O226" s="41">
        <v>0</v>
      </c>
    </row>
    <row r="227" spans="1:15" x14ac:dyDescent="0.25">
      <c r="A227" s="42" t="s">
        <v>617</v>
      </c>
      <c r="B227" s="42" t="s">
        <v>618</v>
      </c>
      <c r="C227" s="41">
        <v>0</v>
      </c>
      <c r="D227" s="41">
        <v>9450000</v>
      </c>
      <c r="E227" s="41">
        <v>5683160</v>
      </c>
      <c r="F227" s="41">
        <v>5683160</v>
      </c>
      <c r="G227" s="41">
        <v>2813160</v>
      </c>
      <c r="H227" s="41">
        <v>3766840</v>
      </c>
      <c r="I227" s="41">
        <v>2870000</v>
      </c>
      <c r="J227" s="41">
        <v>2870000</v>
      </c>
      <c r="K227" s="44">
        <v>2870000</v>
      </c>
      <c r="L227" s="44">
        <v>2870000</v>
      </c>
      <c r="M227" s="41">
        <v>2870000</v>
      </c>
      <c r="N227" s="41">
        <v>2870000</v>
      </c>
      <c r="O227" s="41">
        <v>0</v>
      </c>
    </row>
    <row r="228" spans="1:15" x14ac:dyDescent="0.25">
      <c r="A228" s="42" t="s">
        <v>619</v>
      </c>
      <c r="B228" s="42" t="s">
        <v>620</v>
      </c>
      <c r="C228" s="41">
        <v>0</v>
      </c>
      <c r="D228" s="41">
        <v>6890000</v>
      </c>
      <c r="E228" s="41">
        <v>1513000</v>
      </c>
      <c r="F228" s="41">
        <v>6885000</v>
      </c>
      <c r="G228" s="41">
        <v>0</v>
      </c>
      <c r="H228" s="41">
        <v>5000</v>
      </c>
      <c r="I228" s="41">
        <v>1606500</v>
      </c>
      <c r="J228" s="41">
        <v>6885000</v>
      </c>
      <c r="K228" s="44">
        <v>1606500</v>
      </c>
      <c r="L228" s="44">
        <v>5278500</v>
      </c>
      <c r="M228" s="41">
        <v>1606500</v>
      </c>
      <c r="N228" s="41">
        <v>5278500</v>
      </c>
      <c r="O228" s="41">
        <v>1606500</v>
      </c>
    </row>
    <row r="229" spans="1:15" x14ac:dyDescent="0.25">
      <c r="A229" s="42" t="s">
        <v>621</v>
      </c>
      <c r="B229" s="42" t="s">
        <v>622</v>
      </c>
      <c r="C229" s="41">
        <v>0</v>
      </c>
      <c r="D229" s="41">
        <v>4441718</v>
      </c>
      <c r="E229" s="41">
        <v>0</v>
      </c>
      <c r="F229" s="41">
        <v>4441718</v>
      </c>
      <c r="G229" s="41">
        <v>40138</v>
      </c>
      <c r="H229" s="41">
        <v>0</v>
      </c>
      <c r="I229" s="41">
        <v>2796000</v>
      </c>
      <c r="J229" s="41">
        <v>4401580</v>
      </c>
      <c r="K229" s="44">
        <v>0</v>
      </c>
      <c r="L229" s="44">
        <v>1605580</v>
      </c>
      <c r="M229" s="41">
        <v>0</v>
      </c>
      <c r="N229" s="41">
        <v>1605580</v>
      </c>
      <c r="O229" s="41">
        <v>2796000</v>
      </c>
    </row>
    <row r="230" spans="1:15" x14ac:dyDescent="0.25">
      <c r="A230" s="42" t="s">
        <v>623</v>
      </c>
      <c r="B230" s="42" t="s">
        <v>583</v>
      </c>
      <c r="C230" s="41">
        <v>0</v>
      </c>
      <c r="D230" s="41">
        <v>12309266</v>
      </c>
      <c r="E230" s="41">
        <v>0</v>
      </c>
      <c r="F230" s="41">
        <v>1500000</v>
      </c>
      <c r="G230" s="41">
        <v>0</v>
      </c>
      <c r="H230" s="41">
        <v>10809266</v>
      </c>
      <c r="I230" s="41">
        <v>0</v>
      </c>
      <c r="J230" s="41">
        <v>1500000</v>
      </c>
      <c r="K230" s="44">
        <v>0</v>
      </c>
      <c r="L230" s="44">
        <v>1500000</v>
      </c>
      <c r="M230" s="41">
        <v>0</v>
      </c>
      <c r="N230" s="41">
        <v>1500000</v>
      </c>
      <c r="O230" s="41">
        <v>0</v>
      </c>
    </row>
    <row r="231" spans="1:15" x14ac:dyDescent="0.25">
      <c r="A231" s="42" t="s">
        <v>624</v>
      </c>
      <c r="B231" s="42" t="s">
        <v>625</v>
      </c>
      <c r="C231" s="41">
        <v>0</v>
      </c>
      <c r="D231" s="41">
        <v>8376833</v>
      </c>
      <c r="E231" s="41">
        <v>2873000</v>
      </c>
      <c r="F231" s="41">
        <v>6740500</v>
      </c>
      <c r="G231" s="41">
        <v>0</v>
      </c>
      <c r="H231" s="41">
        <v>1636333</v>
      </c>
      <c r="I231" s="41">
        <v>2873000</v>
      </c>
      <c r="J231" s="41">
        <v>6740500</v>
      </c>
      <c r="K231" s="44">
        <v>0</v>
      </c>
      <c r="L231" s="44">
        <v>3867500</v>
      </c>
      <c r="M231" s="41">
        <v>0</v>
      </c>
      <c r="N231" s="41">
        <v>3867500</v>
      </c>
      <c r="O231" s="41">
        <v>2873000</v>
      </c>
    </row>
    <row r="232" spans="1:15" x14ac:dyDescent="0.25">
      <c r="A232" s="42" t="s">
        <v>626</v>
      </c>
      <c r="B232" s="42" t="s">
        <v>627</v>
      </c>
      <c r="C232" s="41">
        <v>0</v>
      </c>
      <c r="D232" s="41">
        <v>19624200</v>
      </c>
      <c r="E232" s="41">
        <v>0</v>
      </c>
      <c r="F232" s="41">
        <v>15000000</v>
      </c>
      <c r="G232" s="41">
        <v>0</v>
      </c>
      <c r="H232" s="41">
        <v>4624200</v>
      </c>
      <c r="I232" s="41">
        <v>0</v>
      </c>
      <c r="J232" s="41">
        <v>15000000</v>
      </c>
      <c r="K232" s="44">
        <v>0</v>
      </c>
      <c r="L232" s="44">
        <v>2000000</v>
      </c>
      <c r="M232" s="41">
        <v>0</v>
      </c>
      <c r="N232" s="41">
        <v>2000000</v>
      </c>
      <c r="O232" s="41">
        <v>13000000</v>
      </c>
    </row>
    <row r="233" spans="1:15" x14ac:dyDescent="0.25">
      <c r="A233" s="42" t="s">
        <v>628</v>
      </c>
      <c r="B233" s="42" t="s">
        <v>629</v>
      </c>
      <c r="C233" s="41">
        <v>0</v>
      </c>
      <c r="D233" s="41">
        <v>15482769</v>
      </c>
      <c r="E233" s="41">
        <v>0</v>
      </c>
      <c r="F233" s="41">
        <v>13263965</v>
      </c>
      <c r="G233" s="41">
        <v>0</v>
      </c>
      <c r="H233" s="41">
        <v>2218804</v>
      </c>
      <c r="I233" s="41">
        <v>0</v>
      </c>
      <c r="J233" s="41">
        <v>13263965</v>
      </c>
      <c r="K233" s="44">
        <v>0</v>
      </c>
      <c r="L233" s="44">
        <v>13263965</v>
      </c>
      <c r="M233" s="41">
        <v>0</v>
      </c>
      <c r="N233" s="41">
        <v>13263965</v>
      </c>
      <c r="O233" s="41">
        <v>0</v>
      </c>
    </row>
    <row r="234" spans="1:15" x14ac:dyDescent="0.25">
      <c r="A234" s="42" t="s">
        <v>630</v>
      </c>
      <c r="B234" s="42" t="s">
        <v>631</v>
      </c>
      <c r="C234" s="41">
        <v>0</v>
      </c>
      <c r="D234" s="41">
        <v>542138</v>
      </c>
      <c r="E234" s="41">
        <v>0</v>
      </c>
      <c r="F234" s="41">
        <v>0</v>
      </c>
      <c r="G234" s="41">
        <v>0</v>
      </c>
      <c r="H234" s="41">
        <v>542138</v>
      </c>
      <c r="I234" s="41">
        <v>0</v>
      </c>
      <c r="J234" s="41">
        <v>0</v>
      </c>
      <c r="K234" s="44">
        <v>0</v>
      </c>
      <c r="L234" s="44">
        <v>0</v>
      </c>
      <c r="M234" s="41">
        <v>0</v>
      </c>
      <c r="N234" s="41">
        <v>0</v>
      </c>
      <c r="O234" s="41">
        <v>0</v>
      </c>
    </row>
    <row r="235" spans="1:15" x14ac:dyDescent="0.25">
      <c r="A235" s="42" t="s">
        <v>632</v>
      </c>
      <c r="B235" s="42" t="s">
        <v>633</v>
      </c>
      <c r="C235" s="41">
        <v>0</v>
      </c>
      <c r="D235" s="41">
        <v>6040785</v>
      </c>
      <c r="E235" s="41">
        <v>0</v>
      </c>
      <c r="F235" s="41">
        <v>6040785</v>
      </c>
      <c r="G235" s="41">
        <v>0</v>
      </c>
      <c r="H235" s="41">
        <v>0</v>
      </c>
      <c r="I235" s="41">
        <v>0</v>
      </c>
      <c r="J235" s="41">
        <v>6040785</v>
      </c>
      <c r="K235" s="44">
        <v>0</v>
      </c>
      <c r="L235" s="44">
        <v>6040785</v>
      </c>
      <c r="M235" s="41">
        <v>0</v>
      </c>
      <c r="N235" s="41">
        <v>6040785</v>
      </c>
      <c r="O235" s="41">
        <v>0</v>
      </c>
    </row>
    <row r="236" spans="1:15" x14ac:dyDescent="0.25">
      <c r="A236" s="42" t="s">
        <v>634</v>
      </c>
      <c r="B236" s="42" t="s">
        <v>635</v>
      </c>
      <c r="C236" s="41">
        <v>0</v>
      </c>
      <c r="D236" s="41">
        <v>15113712</v>
      </c>
      <c r="E236" s="41">
        <v>0</v>
      </c>
      <c r="F236" s="41">
        <v>14299460</v>
      </c>
      <c r="G236" s="41">
        <v>1920244</v>
      </c>
      <c r="H236" s="41">
        <v>814252</v>
      </c>
      <c r="I236" s="41">
        <v>3519989</v>
      </c>
      <c r="J236" s="41">
        <v>12379216</v>
      </c>
      <c r="K236" s="44">
        <v>2090000</v>
      </c>
      <c r="L236" s="44">
        <v>7478184</v>
      </c>
      <c r="M236" s="41">
        <v>2090000</v>
      </c>
      <c r="N236" s="41">
        <v>7478184</v>
      </c>
      <c r="O236" s="41">
        <v>4901032</v>
      </c>
    </row>
    <row r="237" spans="1:15" x14ac:dyDescent="0.25">
      <c r="A237" s="42" t="s">
        <v>636</v>
      </c>
      <c r="B237" s="42" t="s">
        <v>637</v>
      </c>
      <c r="C237" s="41">
        <v>0</v>
      </c>
      <c r="D237" s="41">
        <v>11906492</v>
      </c>
      <c r="E237" s="41">
        <v>4007189</v>
      </c>
      <c r="F237" s="41">
        <v>10338509</v>
      </c>
      <c r="G237" s="41">
        <v>2567190</v>
      </c>
      <c r="H237" s="41">
        <v>1567983</v>
      </c>
      <c r="I237" s="41">
        <v>4021319</v>
      </c>
      <c r="J237" s="41">
        <v>7771319</v>
      </c>
      <c r="K237" s="44">
        <v>1440000</v>
      </c>
      <c r="L237" s="44">
        <v>5190000</v>
      </c>
      <c r="M237" s="41">
        <v>1440000</v>
      </c>
      <c r="N237" s="41">
        <v>5190000</v>
      </c>
      <c r="O237" s="41">
        <v>2581319</v>
      </c>
    </row>
    <row r="238" spans="1:15" x14ac:dyDescent="0.25">
      <c r="A238" s="42" t="s">
        <v>638</v>
      </c>
      <c r="B238" s="42" t="s">
        <v>639</v>
      </c>
      <c r="C238" s="41">
        <v>0</v>
      </c>
      <c r="D238" s="41">
        <v>1673946</v>
      </c>
      <c r="E238" s="41">
        <v>0</v>
      </c>
      <c r="F238" s="41">
        <v>381818</v>
      </c>
      <c r="G238" s="41">
        <v>0</v>
      </c>
      <c r="H238" s="41">
        <v>1292128</v>
      </c>
      <c r="I238" s="41">
        <v>0</v>
      </c>
      <c r="J238" s="41">
        <v>381818</v>
      </c>
      <c r="K238" s="44">
        <v>0</v>
      </c>
      <c r="L238" s="44">
        <v>381818</v>
      </c>
      <c r="M238" s="41">
        <v>0</v>
      </c>
      <c r="N238" s="41">
        <v>381818</v>
      </c>
      <c r="O238" s="41">
        <v>0</v>
      </c>
    </row>
    <row r="239" spans="1:15" x14ac:dyDescent="0.25">
      <c r="A239" s="42" t="s">
        <v>640</v>
      </c>
      <c r="B239" s="42" t="s">
        <v>585</v>
      </c>
      <c r="C239" s="41">
        <v>0</v>
      </c>
      <c r="D239" s="41">
        <v>1000000</v>
      </c>
      <c r="E239" s="41">
        <v>0</v>
      </c>
      <c r="F239" s="41">
        <v>0</v>
      </c>
      <c r="G239" s="41">
        <v>0</v>
      </c>
      <c r="H239" s="41">
        <v>1000000</v>
      </c>
      <c r="I239" s="41">
        <v>0</v>
      </c>
      <c r="J239" s="41">
        <v>0</v>
      </c>
      <c r="K239" s="44">
        <v>0</v>
      </c>
      <c r="L239" s="44">
        <v>0</v>
      </c>
      <c r="M239" s="41">
        <v>0</v>
      </c>
      <c r="N239" s="41">
        <v>0</v>
      </c>
      <c r="O239" s="41">
        <v>0</v>
      </c>
    </row>
    <row r="240" spans="1:15" x14ac:dyDescent="0.25">
      <c r="A240" s="42" t="s">
        <v>641</v>
      </c>
      <c r="B240" s="42" t="s">
        <v>642</v>
      </c>
      <c r="C240" s="41">
        <v>0</v>
      </c>
      <c r="D240" s="41">
        <v>500001</v>
      </c>
      <c r="E240" s="41">
        <v>0</v>
      </c>
      <c r="F240" s="41">
        <v>0</v>
      </c>
      <c r="G240" s="41">
        <v>0</v>
      </c>
      <c r="H240" s="41">
        <v>500001</v>
      </c>
      <c r="I240" s="41">
        <v>0</v>
      </c>
      <c r="J240" s="41">
        <v>0</v>
      </c>
      <c r="K240" s="44">
        <v>0</v>
      </c>
      <c r="L240" s="44">
        <v>0</v>
      </c>
      <c r="M240" s="41">
        <v>0</v>
      </c>
      <c r="N240" s="41">
        <v>0</v>
      </c>
      <c r="O240" s="41">
        <v>0</v>
      </c>
    </row>
    <row r="241" spans="1:15" x14ac:dyDescent="0.25">
      <c r="A241" s="42" t="s">
        <v>643</v>
      </c>
      <c r="B241" s="42" t="s">
        <v>644</v>
      </c>
      <c r="C241" s="41">
        <v>0</v>
      </c>
      <c r="D241" s="41">
        <v>1300000</v>
      </c>
      <c r="E241" s="41">
        <v>0</v>
      </c>
      <c r="F241" s="41">
        <v>0</v>
      </c>
      <c r="G241" s="41">
        <v>0</v>
      </c>
      <c r="H241" s="41">
        <v>1300000</v>
      </c>
      <c r="I241" s="41">
        <v>0</v>
      </c>
      <c r="J241" s="41">
        <v>0</v>
      </c>
      <c r="K241" s="44">
        <v>0</v>
      </c>
      <c r="L241" s="44">
        <v>0</v>
      </c>
      <c r="M241" s="41">
        <v>0</v>
      </c>
      <c r="N241" s="41">
        <v>0</v>
      </c>
      <c r="O241" s="41">
        <v>0</v>
      </c>
    </row>
    <row r="242" spans="1:15" x14ac:dyDescent="0.25">
      <c r="A242" s="42" t="s">
        <v>645</v>
      </c>
      <c r="B242" s="42" t="s">
        <v>646</v>
      </c>
      <c r="C242" s="41">
        <v>0</v>
      </c>
      <c r="D242" s="41">
        <v>600000</v>
      </c>
      <c r="E242" s="41">
        <v>0</v>
      </c>
      <c r="F242" s="41">
        <v>0</v>
      </c>
      <c r="G242" s="41">
        <v>0</v>
      </c>
      <c r="H242" s="41">
        <v>600000</v>
      </c>
      <c r="I242" s="41">
        <v>0</v>
      </c>
      <c r="J242" s="41">
        <v>0</v>
      </c>
      <c r="K242" s="44">
        <v>0</v>
      </c>
      <c r="L242" s="44">
        <v>0</v>
      </c>
      <c r="M242" s="41">
        <v>0</v>
      </c>
      <c r="N242" s="41">
        <v>0</v>
      </c>
      <c r="O242" s="41">
        <v>0</v>
      </c>
    </row>
    <row r="243" spans="1:15" x14ac:dyDescent="0.25">
      <c r="A243" s="42" t="s">
        <v>647</v>
      </c>
      <c r="B243" s="42" t="s">
        <v>648</v>
      </c>
      <c r="C243" s="41">
        <v>0</v>
      </c>
      <c r="D243" s="41">
        <v>170670</v>
      </c>
      <c r="E243" s="41">
        <v>0</v>
      </c>
      <c r="F243" s="41">
        <v>0</v>
      </c>
      <c r="G243" s="41">
        <v>0</v>
      </c>
      <c r="H243" s="41">
        <v>170670</v>
      </c>
      <c r="I243" s="41">
        <v>0</v>
      </c>
      <c r="J243" s="41">
        <v>0</v>
      </c>
      <c r="K243" s="44">
        <v>0</v>
      </c>
      <c r="L243" s="44">
        <v>0</v>
      </c>
      <c r="M243" s="41">
        <v>0</v>
      </c>
      <c r="N243" s="41">
        <v>0</v>
      </c>
      <c r="O243" s="41">
        <v>0</v>
      </c>
    </row>
    <row r="244" spans="1:15" x14ac:dyDescent="0.25">
      <c r="A244" s="42" t="s">
        <v>649</v>
      </c>
      <c r="B244" s="42" t="s">
        <v>650</v>
      </c>
      <c r="C244" s="41">
        <v>0</v>
      </c>
      <c r="D244" s="41">
        <v>250000</v>
      </c>
      <c r="E244" s="41">
        <v>0</v>
      </c>
      <c r="F244" s="41">
        <v>0</v>
      </c>
      <c r="G244" s="41">
        <v>0</v>
      </c>
      <c r="H244" s="41">
        <v>250000</v>
      </c>
      <c r="I244" s="41">
        <v>0</v>
      </c>
      <c r="J244" s="41">
        <v>0</v>
      </c>
      <c r="K244" s="44">
        <v>0</v>
      </c>
      <c r="L244" s="44">
        <v>0</v>
      </c>
      <c r="M244" s="41">
        <v>0</v>
      </c>
      <c r="N244" s="41">
        <v>0</v>
      </c>
      <c r="O244" s="41">
        <v>0</v>
      </c>
    </row>
    <row r="245" spans="1:15" x14ac:dyDescent="0.25">
      <c r="A245" s="42" t="s">
        <v>651</v>
      </c>
      <c r="B245" s="42" t="s">
        <v>589</v>
      </c>
      <c r="C245" s="41">
        <v>0</v>
      </c>
      <c r="D245" s="41">
        <v>2200000</v>
      </c>
      <c r="E245" s="41">
        <v>0</v>
      </c>
      <c r="F245" s="41">
        <v>0</v>
      </c>
      <c r="G245" s="41">
        <v>0</v>
      </c>
      <c r="H245" s="41">
        <v>2200000</v>
      </c>
      <c r="I245" s="41">
        <v>0</v>
      </c>
      <c r="J245" s="41">
        <v>0</v>
      </c>
      <c r="K245" s="44">
        <v>0</v>
      </c>
      <c r="L245" s="44">
        <v>0</v>
      </c>
      <c r="M245" s="41">
        <v>0</v>
      </c>
      <c r="N245" s="41">
        <v>0</v>
      </c>
      <c r="O245" s="41">
        <v>0</v>
      </c>
    </row>
    <row r="246" spans="1:15" x14ac:dyDescent="0.25">
      <c r="A246" s="42" t="s">
        <v>652</v>
      </c>
      <c r="B246" s="42" t="s">
        <v>653</v>
      </c>
      <c r="C246" s="41">
        <v>0</v>
      </c>
      <c r="D246" s="41">
        <v>130000</v>
      </c>
      <c r="E246" s="41">
        <v>0</v>
      </c>
      <c r="F246" s="41">
        <v>0</v>
      </c>
      <c r="G246" s="41">
        <v>0</v>
      </c>
      <c r="H246" s="41">
        <v>130000</v>
      </c>
      <c r="I246" s="41">
        <v>0</v>
      </c>
      <c r="J246" s="41">
        <v>0</v>
      </c>
      <c r="K246" s="44">
        <v>0</v>
      </c>
      <c r="L246" s="44">
        <v>0</v>
      </c>
      <c r="M246" s="41">
        <v>0</v>
      </c>
      <c r="N246" s="41">
        <v>0</v>
      </c>
      <c r="O246" s="41">
        <v>0</v>
      </c>
    </row>
    <row r="247" spans="1:15" x14ac:dyDescent="0.25">
      <c r="A247" s="42" t="s">
        <v>654</v>
      </c>
      <c r="B247" s="42" t="s">
        <v>655</v>
      </c>
      <c r="C247" s="41">
        <v>0</v>
      </c>
      <c r="D247" s="41">
        <v>1900000</v>
      </c>
      <c r="E247" s="41">
        <v>0</v>
      </c>
      <c r="F247" s="41">
        <v>0</v>
      </c>
      <c r="G247" s="41">
        <v>0</v>
      </c>
      <c r="H247" s="41">
        <v>1900000</v>
      </c>
      <c r="I247" s="41">
        <v>0</v>
      </c>
      <c r="J247" s="41">
        <v>0</v>
      </c>
      <c r="K247" s="44">
        <v>0</v>
      </c>
      <c r="L247" s="44">
        <v>0</v>
      </c>
      <c r="M247" s="41">
        <v>0</v>
      </c>
      <c r="N247" s="41">
        <v>0</v>
      </c>
      <c r="O247" s="41">
        <v>0</v>
      </c>
    </row>
    <row r="248" spans="1:15" x14ac:dyDescent="0.25">
      <c r="A248" s="42" t="s">
        <v>656</v>
      </c>
      <c r="B248" s="42" t="s">
        <v>657</v>
      </c>
      <c r="C248" s="41">
        <v>0</v>
      </c>
      <c r="D248" s="41">
        <v>1000000</v>
      </c>
      <c r="E248" s="41">
        <v>0</v>
      </c>
      <c r="F248" s="41">
        <v>0</v>
      </c>
      <c r="G248" s="41">
        <v>0</v>
      </c>
      <c r="H248" s="41">
        <v>1000000</v>
      </c>
      <c r="I248" s="41">
        <v>0</v>
      </c>
      <c r="J248" s="41">
        <v>0</v>
      </c>
      <c r="K248" s="44">
        <v>0</v>
      </c>
      <c r="L248" s="44">
        <v>0</v>
      </c>
      <c r="M248" s="41">
        <v>0</v>
      </c>
      <c r="N248" s="41">
        <v>0</v>
      </c>
      <c r="O248" s="41">
        <v>0</v>
      </c>
    </row>
    <row r="249" spans="1:15" x14ac:dyDescent="0.25">
      <c r="A249" s="42" t="s">
        <v>658</v>
      </c>
      <c r="B249" s="42" t="s">
        <v>659</v>
      </c>
      <c r="C249" s="41">
        <v>0</v>
      </c>
      <c r="D249" s="41">
        <v>2000000</v>
      </c>
      <c r="E249" s="41">
        <v>0</v>
      </c>
      <c r="F249" s="41">
        <v>0</v>
      </c>
      <c r="G249" s="41">
        <v>0</v>
      </c>
      <c r="H249" s="41">
        <v>2000000</v>
      </c>
      <c r="I249" s="41">
        <v>0</v>
      </c>
      <c r="J249" s="41">
        <v>0</v>
      </c>
      <c r="K249" s="44">
        <v>0</v>
      </c>
      <c r="L249" s="44">
        <v>0</v>
      </c>
      <c r="M249" s="41">
        <v>0</v>
      </c>
      <c r="N249" s="41">
        <v>0</v>
      </c>
      <c r="O249" s="41">
        <v>0</v>
      </c>
    </row>
    <row r="250" spans="1:15" x14ac:dyDescent="0.25">
      <c r="A250" s="42" t="s">
        <v>660</v>
      </c>
      <c r="B250" s="42" t="s">
        <v>661</v>
      </c>
      <c r="C250" s="41">
        <v>0</v>
      </c>
      <c r="D250" s="41">
        <v>1674000</v>
      </c>
      <c r="E250" s="41">
        <v>0</v>
      </c>
      <c r="F250" s="41">
        <v>0</v>
      </c>
      <c r="G250" s="41">
        <v>0</v>
      </c>
      <c r="H250" s="41">
        <v>1674000</v>
      </c>
      <c r="I250" s="41">
        <v>0</v>
      </c>
      <c r="J250" s="41">
        <v>0</v>
      </c>
      <c r="K250" s="44">
        <v>0</v>
      </c>
      <c r="L250" s="44">
        <v>0</v>
      </c>
      <c r="M250" s="41">
        <v>0</v>
      </c>
      <c r="N250" s="41">
        <v>0</v>
      </c>
      <c r="O250" s="41">
        <v>0</v>
      </c>
    </row>
    <row r="251" spans="1:15" x14ac:dyDescent="0.25">
      <c r="A251" s="42" t="s">
        <v>662</v>
      </c>
      <c r="B251" s="42" t="s">
        <v>663</v>
      </c>
      <c r="C251" s="41">
        <v>0</v>
      </c>
      <c r="D251" s="41">
        <v>300000</v>
      </c>
      <c r="E251" s="41">
        <v>0</v>
      </c>
      <c r="F251" s="41">
        <v>0</v>
      </c>
      <c r="G251" s="41">
        <v>0</v>
      </c>
      <c r="H251" s="41">
        <v>300000</v>
      </c>
      <c r="I251" s="41">
        <v>0</v>
      </c>
      <c r="J251" s="41">
        <v>0</v>
      </c>
      <c r="K251" s="44">
        <v>0</v>
      </c>
      <c r="L251" s="44">
        <v>0</v>
      </c>
      <c r="M251" s="41">
        <v>0</v>
      </c>
      <c r="N251" s="41">
        <v>0</v>
      </c>
      <c r="O251" s="41">
        <v>0</v>
      </c>
    </row>
    <row r="252" spans="1:15" x14ac:dyDescent="0.25">
      <c r="A252" s="42" t="s">
        <v>664</v>
      </c>
      <c r="B252" s="42" t="s">
        <v>665</v>
      </c>
      <c r="C252" s="41">
        <v>0</v>
      </c>
      <c r="D252" s="41">
        <v>200000</v>
      </c>
      <c r="E252" s="41">
        <v>0</v>
      </c>
      <c r="F252" s="41">
        <v>0</v>
      </c>
      <c r="G252" s="41">
        <v>0</v>
      </c>
      <c r="H252" s="41">
        <v>200000</v>
      </c>
      <c r="I252" s="41">
        <v>0</v>
      </c>
      <c r="J252" s="41">
        <v>0</v>
      </c>
      <c r="K252" s="44">
        <v>0</v>
      </c>
      <c r="L252" s="44">
        <v>0</v>
      </c>
      <c r="M252" s="41">
        <v>0</v>
      </c>
      <c r="N252" s="41">
        <v>0</v>
      </c>
      <c r="O252" s="41">
        <v>0</v>
      </c>
    </row>
    <row r="253" spans="1:15" x14ac:dyDescent="0.25">
      <c r="A253" s="42" t="s">
        <v>666</v>
      </c>
      <c r="B253" s="42" t="s">
        <v>667</v>
      </c>
      <c r="C253" s="41">
        <v>0</v>
      </c>
      <c r="D253" s="41">
        <v>1700000</v>
      </c>
      <c r="E253" s="41">
        <v>0</v>
      </c>
      <c r="F253" s="41">
        <v>0</v>
      </c>
      <c r="G253" s="41">
        <v>0</v>
      </c>
      <c r="H253" s="41">
        <v>1700000</v>
      </c>
      <c r="I253" s="41">
        <v>0</v>
      </c>
      <c r="J253" s="41">
        <v>0</v>
      </c>
      <c r="K253" s="44">
        <v>0</v>
      </c>
      <c r="L253" s="44">
        <v>0</v>
      </c>
      <c r="M253" s="41">
        <v>0</v>
      </c>
      <c r="N253" s="41">
        <v>0</v>
      </c>
      <c r="O253" s="41">
        <v>0</v>
      </c>
    </row>
    <row r="254" spans="1:15" x14ac:dyDescent="0.25">
      <c r="A254" s="42" t="s">
        <v>668</v>
      </c>
      <c r="B254" s="42" t="s">
        <v>669</v>
      </c>
      <c r="C254" s="41">
        <v>0</v>
      </c>
      <c r="D254" s="41">
        <v>440000</v>
      </c>
      <c r="E254" s="41">
        <v>0</v>
      </c>
      <c r="F254" s="41">
        <v>0</v>
      </c>
      <c r="G254" s="41">
        <v>0</v>
      </c>
      <c r="H254" s="41">
        <v>440000</v>
      </c>
      <c r="I254" s="41">
        <v>0</v>
      </c>
      <c r="J254" s="41">
        <v>0</v>
      </c>
      <c r="K254" s="44">
        <v>0</v>
      </c>
      <c r="L254" s="44">
        <v>0</v>
      </c>
      <c r="M254" s="41">
        <v>0</v>
      </c>
      <c r="N254" s="41">
        <v>0</v>
      </c>
      <c r="O254" s="41">
        <v>0</v>
      </c>
    </row>
    <row r="255" spans="1:15" x14ac:dyDescent="0.25">
      <c r="A255" s="42" t="s">
        <v>670</v>
      </c>
      <c r="B255" s="42" t="s">
        <v>671</v>
      </c>
      <c r="C255" s="41">
        <v>0</v>
      </c>
      <c r="D255" s="41">
        <v>100000</v>
      </c>
      <c r="E255" s="41">
        <v>0</v>
      </c>
      <c r="F255" s="41">
        <v>0</v>
      </c>
      <c r="G255" s="41">
        <v>0</v>
      </c>
      <c r="H255" s="41">
        <v>100000</v>
      </c>
      <c r="I255" s="41">
        <v>0</v>
      </c>
      <c r="J255" s="41">
        <v>0</v>
      </c>
      <c r="K255" s="44">
        <v>0</v>
      </c>
      <c r="L255" s="44">
        <v>0</v>
      </c>
      <c r="M255" s="41">
        <v>0</v>
      </c>
      <c r="N255" s="41">
        <v>0</v>
      </c>
      <c r="O255" s="41">
        <v>0</v>
      </c>
    </row>
    <row r="256" spans="1:15" x14ac:dyDescent="0.25">
      <c r="A256" s="42" t="s">
        <v>672</v>
      </c>
      <c r="B256" s="42" t="s">
        <v>673</v>
      </c>
      <c r="C256" s="41">
        <v>0</v>
      </c>
      <c r="D256" s="41">
        <v>1500000</v>
      </c>
      <c r="E256" s="41">
        <v>0</v>
      </c>
      <c r="F256" s="41">
        <v>0</v>
      </c>
      <c r="G256" s="41">
        <v>0</v>
      </c>
      <c r="H256" s="41">
        <v>1500000</v>
      </c>
      <c r="I256" s="41">
        <v>0</v>
      </c>
      <c r="J256" s="41">
        <v>0</v>
      </c>
      <c r="K256" s="44">
        <v>0</v>
      </c>
      <c r="L256" s="44">
        <v>0</v>
      </c>
      <c r="M256" s="41">
        <v>0</v>
      </c>
      <c r="N256" s="41">
        <v>0</v>
      </c>
      <c r="O256" s="41">
        <v>0</v>
      </c>
    </row>
    <row r="257" spans="1:15" x14ac:dyDescent="0.25">
      <c r="A257" s="42" t="s">
        <v>674</v>
      </c>
      <c r="B257" s="42" t="s">
        <v>675</v>
      </c>
      <c r="C257" s="41">
        <v>0</v>
      </c>
      <c r="D257" s="41">
        <v>100000</v>
      </c>
      <c r="E257" s="41">
        <v>0</v>
      </c>
      <c r="F257" s="41">
        <v>0</v>
      </c>
      <c r="G257" s="41">
        <v>0</v>
      </c>
      <c r="H257" s="41">
        <v>100000</v>
      </c>
      <c r="I257" s="41">
        <v>0</v>
      </c>
      <c r="J257" s="41">
        <v>0</v>
      </c>
      <c r="K257" s="44">
        <v>0</v>
      </c>
      <c r="L257" s="44">
        <v>0</v>
      </c>
      <c r="M257" s="41">
        <v>0</v>
      </c>
      <c r="N257" s="41">
        <v>0</v>
      </c>
      <c r="O257" s="41">
        <v>0</v>
      </c>
    </row>
    <row r="258" spans="1:15" x14ac:dyDescent="0.25">
      <c r="A258" s="42" t="s">
        <v>676</v>
      </c>
      <c r="B258" s="42" t="s">
        <v>677</v>
      </c>
      <c r="C258" s="41">
        <v>0</v>
      </c>
      <c r="D258" s="41">
        <v>600000</v>
      </c>
      <c r="E258" s="41">
        <v>0</v>
      </c>
      <c r="F258" s="41">
        <v>0</v>
      </c>
      <c r="G258" s="41">
        <v>0</v>
      </c>
      <c r="H258" s="41">
        <v>600000</v>
      </c>
      <c r="I258" s="41">
        <v>0</v>
      </c>
      <c r="J258" s="41">
        <v>0</v>
      </c>
      <c r="K258" s="44">
        <v>0</v>
      </c>
      <c r="L258" s="44">
        <v>0</v>
      </c>
      <c r="M258" s="41">
        <v>0</v>
      </c>
      <c r="N258" s="41">
        <v>0</v>
      </c>
      <c r="O258" s="41">
        <v>0</v>
      </c>
    </row>
    <row r="259" spans="1:15" x14ac:dyDescent="0.25">
      <c r="A259" s="42" t="s">
        <v>678</v>
      </c>
      <c r="B259" s="42" t="s">
        <v>679</v>
      </c>
      <c r="C259" s="41">
        <v>0</v>
      </c>
      <c r="D259" s="41">
        <v>1400000</v>
      </c>
      <c r="E259" s="41">
        <v>0</v>
      </c>
      <c r="F259" s="41">
        <v>0</v>
      </c>
      <c r="G259" s="41">
        <v>0</v>
      </c>
      <c r="H259" s="41">
        <v>1400000</v>
      </c>
      <c r="I259" s="41">
        <v>0</v>
      </c>
      <c r="J259" s="41">
        <v>0</v>
      </c>
      <c r="K259" s="44">
        <v>0</v>
      </c>
      <c r="L259" s="44">
        <v>0</v>
      </c>
      <c r="M259" s="41">
        <v>0</v>
      </c>
      <c r="N259" s="41">
        <v>0</v>
      </c>
      <c r="O259" s="41">
        <v>0</v>
      </c>
    </row>
    <row r="260" spans="1:15" x14ac:dyDescent="0.25">
      <c r="A260" s="42" t="s">
        <v>680</v>
      </c>
      <c r="B260" s="42" t="s">
        <v>681</v>
      </c>
      <c r="C260" s="41">
        <v>0</v>
      </c>
      <c r="D260" s="41">
        <v>50000</v>
      </c>
      <c r="E260" s="41">
        <v>0</v>
      </c>
      <c r="F260" s="41">
        <v>0</v>
      </c>
      <c r="G260" s="41">
        <v>0</v>
      </c>
      <c r="H260" s="41">
        <v>50000</v>
      </c>
      <c r="I260" s="41">
        <v>0</v>
      </c>
      <c r="J260" s="41">
        <v>0</v>
      </c>
      <c r="K260" s="44">
        <v>0</v>
      </c>
      <c r="L260" s="44">
        <v>0</v>
      </c>
      <c r="M260" s="41">
        <v>0</v>
      </c>
      <c r="N260" s="41">
        <v>0</v>
      </c>
      <c r="O260" s="41">
        <v>0</v>
      </c>
    </row>
    <row r="261" spans="1:15" x14ac:dyDescent="0.25">
      <c r="A261" s="42" t="s">
        <v>682</v>
      </c>
      <c r="B261" s="42" t="s">
        <v>683</v>
      </c>
      <c r="C261" s="41">
        <v>0</v>
      </c>
      <c r="D261" s="41">
        <v>200000</v>
      </c>
      <c r="E261" s="41">
        <v>0</v>
      </c>
      <c r="F261" s="41">
        <v>0</v>
      </c>
      <c r="G261" s="41">
        <v>0</v>
      </c>
      <c r="H261" s="41">
        <v>200000</v>
      </c>
      <c r="I261" s="41">
        <v>0</v>
      </c>
      <c r="J261" s="41">
        <v>0</v>
      </c>
      <c r="K261" s="44">
        <v>0</v>
      </c>
      <c r="L261" s="44">
        <v>0</v>
      </c>
      <c r="M261" s="41">
        <v>0</v>
      </c>
      <c r="N261" s="41">
        <v>0</v>
      </c>
      <c r="O261" s="41">
        <v>0</v>
      </c>
    </row>
    <row r="262" spans="1:15" x14ac:dyDescent="0.25">
      <c r="A262" s="42" t="s">
        <v>684</v>
      </c>
      <c r="B262" s="42" t="s">
        <v>685</v>
      </c>
      <c r="C262" s="41">
        <v>0</v>
      </c>
      <c r="D262" s="41">
        <v>37110411</v>
      </c>
      <c r="E262" s="41">
        <v>0</v>
      </c>
      <c r="F262" s="41">
        <v>0</v>
      </c>
      <c r="G262" s="41">
        <v>0</v>
      </c>
      <c r="H262" s="41">
        <v>37110411</v>
      </c>
      <c r="I262" s="41">
        <v>0</v>
      </c>
      <c r="J262" s="41">
        <v>0</v>
      </c>
      <c r="K262" s="44">
        <v>0</v>
      </c>
      <c r="L262" s="44">
        <v>0</v>
      </c>
      <c r="M262" s="41">
        <v>0</v>
      </c>
      <c r="N262" s="41">
        <v>0</v>
      </c>
      <c r="O262" s="41">
        <v>0</v>
      </c>
    </row>
    <row r="263" spans="1:15" x14ac:dyDescent="0.25">
      <c r="A263" s="42" t="s">
        <v>686</v>
      </c>
      <c r="B263" s="42" t="s">
        <v>669</v>
      </c>
      <c r="C263" s="41">
        <v>0</v>
      </c>
      <c r="D263" s="41">
        <v>440000</v>
      </c>
      <c r="E263" s="41">
        <v>0</v>
      </c>
      <c r="F263" s="41">
        <v>0</v>
      </c>
      <c r="G263" s="41">
        <v>0</v>
      </c>
      <c r="H263" s="41">
        <v>440000</v>
      </c>
      <c r="I263" s="41">
        <v>0</v>
      </c>
      <c r="J263" s="41">
        <v>0</v>
      </c>
      <c r="K263" s="44">
        <v>0</v>
      </c>
      <c r="L263" s="44">
        <v>0</v>
      </c>
      <c r="M263" s="41">
        <v>0</v>
      </c>
      <c r="N263" s="41">
        <v>0</v>
      </c>
      <c r="O263" s="41">
        <v>0</v>
      </c>
    </row>
    <row r="264" spans="1:15" x14ac:dyDescent="0.25">
      <c r="A264" s="42" t="s">
        <v>687</v>
      </c>
      <c r="B264" s="42" t="s">
        <v>673</v>
      </c>
      <c r="C264" s="41">
        <v>0</v>
      </c>
      <c r="D264" s="41">
        <v>1500000</v>
      </c>
      <c r="E264" s="41">
        <v>0</v>
      </c>
      <c r="F264" s="41">
        <v>0</v>
      </c>
      <c r="G264" s="41">
        <v>0</v>
      </c>
      <c r="H264" s="41">
        <v>1500000</v>
      </c>
      <c r="I264" s="41">
        <v>0</v>
      </c>
      <c r="J264" s="41">
        <v>0</v>
      </c>
      <c r="K264" s="44">
        <v>0</v>
      </c>
      <c r="L264" s="44">
        <v>0</v>
      </c>
      <c r="M264" s="41">
        <v>0</v>
      </c>
      <c r="N264" s="41">
        <v>0</v>
      </c>
      <c r="O264" s="41">
        <v>0</v>
      </c>
    </row>
    <row r="265" spans="1:15" x14ac:dyDescent="0.25">
      <c r="A265" s="42" t="s">
        <v>688</v>
      </c>
      <c r="B265" s="42" t="s">
        <v>677</v>
      </c>
      <c r="C265" s="41">
        <v>0</v>
      </c>
      <c r="D265" s="41">
        <v>660000</v>
      </c>
      <c r="E265" s="41">
        <v>0</v>
      </c>
      <c r="F265" s="41">
        <v>0</v>
      </c>
      <c r="G265" s="41">
        <v>0</v>
      </c>
      <c r="H265" s="41">
        <v>660000</v>
      </c>
      <c r="I265" s="41">
        <v>0</v>
      </c>
      <c r="J265" s="41">
        <v>0</v>
      </c>
      <c r="K265" s="44">
        <v>0</v>
      </c>
      <c r="L265" s="44">
        <v>0</v>
      </c>
      <c r="M265" s="41">
        <v>0</v>
      </c>
      <c r="N265" s="41">
        <v>0</v>
      </c>
      <c r="O265" s="41">
        <v>0</v>
      </c>
    </row>
    <row r="266" spans="1:15" x14ac:dyDescent="0.25">
      <c r="A266" s="42" t="s">
        <v>689</v>
      </c>
      <c r="B266" s="42" t="s">
        <v>679</v>
      </c>
      <c r="C266" s="41">
        <v>0</v>
      </c>
      <c r="D266" s="41">
        <v>1499686</v>
      </c>
      <c r="E266" s="41">
        <v>0</v>
      </c>
      <c r="F266" s="41">
        <v>0</v>
      </c>
      <c r="G266" s="41">
        <v>0</v>
      </c>
      <c r="H266" s="41">
        <v>1499686</v>
      </c>
      <c r="I266" s="41">
        <v>0</v>
      </c>
      <c r="J266" s="41">
        <v>0</v>
      </c>
      <c r="K266" s="44">
        <v>0</v>
      </c>
      <c r="L266" s="44">
        <v>0</v>
      </c>
      <c r="M266" s="41">
        <v>0</v>
      </c>
      <c r="N266" s="41">
        <v>0</v>
      </c>
      <c r="O266" s="41">
        <v>0</v>
      </c>
    </row>
    <row r="267" spans="1:15" x14ac:dyDescent="0.25">
      <c r="A267" s="42" t="s">
        <v>690</v>
      </c>
      <c r="B267" s="42" t="s">
        <v>683</v>
      </c>
      <c r="C267" s="41">
        <v>0</v>
      </c>
      <c r="D267" s="41">
        <v>220000</v>
      </c>
      <c r="E267" s="41">
        <v>0</v>
      </c>
      <c r="F267" s="41">
        <v>0</v>
      </c>
      <c r="G267" s="41">
        <v>0</v>
      </c>
      <c r="H267" s="41">
        <v>220000</v>
      </c>
      <c r="I267" s="41">
        <v>0</v>
      </c>
      <c r="J267" s="41">
        <v>0</v>
      </c>
      <c r="K267" s="44">
        <v>0</v>
      </c>
      <c r="L267" s="44">
        <v>0</v>
      </c>
      <c r="M267" s="41">
        <v>0</v>
      </c>
      <c r="N267" s="41">
        <v>0</v>
      </c>
      <c r="O267" s="41">
        <v>0</v>
      </c>
    </row>
    <row r="268" spans="1:15" x14ac:dyDescent="0.25">
      <c r="A268" s="42" t="s">
        <v>691</v>
      </c>
      <c r="B268" s="42" t="s">
        <v>692</v>
      </c>
      <c r="C268" s="41">
        <v>0</v>
      </c>
      <c r="D268" s="41">
        <v>64486859</v>
      </c>
      <c r="E268" s="41">
        <v>64486859</v>
      </c>
      <c r="F268" s="41">
        <v>64486859</v>
      </c>
      <c r="G268" s="41">
        <v>64486859</v>
      </c>
      <c r="H268" s="41">
        <v>0</v>
      </c>
      <c r="I268" s="41">
        <v>0</v>
      </c>
      <c r="J268" s="41">
        <v>0</v>
      </c>
      <c r="K268" s="44">
        <v>0</v>
      </c>
      <c r="L268" s="44">
        <v>0</v>
      </c>
      <c r="M268" s="41">
        <v>0</v>
      </c>
      <c r="N268" s="41">
        <v>0</v>
      </c>
      <c r="O268" s="41">
        <v>0</v>
      </c>
    </row>
    <row r="269" spans="1:15" x14ac:dyDescent="0.25">
      <c r="A269" s="42" t="s">
        <v>693</v>
      </c>
      <c r="B269" s="42" t="s">
        <v>694</v>
      </c>
      <c r="C269" s="41">
        <v>0</v>
      </c>
      <c r="D269" s="41">
        <v>90792998</v>
      </c>
      <c r="E269" s="41">
        <v>0</v>
      </c>
      <c r="F269" s="41">
        <v>0</v>
      </c>
      <c r="G269" s="41">
        <v>0</v>
      </c>
      <c r="H269" s="41">
        <v>90792998</v>
      </c>
      <c r="I269" s="41">
        <v>0</v>
      </c>
      <c r="J269" s="41">
        <v>0</v>
      </c>
      <c r="K269" s="44">
        <v>0</v>
      </c>
      <c r="L269" s="44">
        <v>0</v>
      </c>
      <c r="M269" s="41">
        <v>0</v>
      </c>
      <c r="N269" s="41">
        <v>0</v>
      </c>
      <c r="O269" s="41">
        <v>0</v>
      </c>
    </row>
    <row r="270" spans="1:15" x14ac:dyDescent="0.25">
      <c r="A270" s="42" t="s">
        <v>695</v>
      </c>
      <c r="B270" s="42" t="s">
        <v>591</v>
      </c>
      <c r="C270" s="41">
        <v>0</v>
      </c>
      <c r="D270" s="41">
        <v>3368640</v>
      </c>
      <c r="E270" s="41">
        <v>0</v>
      </c>
      <c r="F270" s="41">
        <v>0</v>
      </c>
      <c r="G270" s="41">
        <v>0</v>
      </c>
      <c r="H270" s="41">
        <v>3368640</v>
      </c>
      <c r="I270" s="41">
        <v>0</v>
      </c>
      <c r="J270" s="41">
        <v>0</v>
      </c>
      <c r="K270" s="44">
        <v>0</v>
      </c>
      <c r="L270" s="44">
        <v>0</v>
      </c>
      <c r="M270" s="41">
        <v>0</v>
      </c>
      <c r="N270" s="41">
        <v>0</v>
      </c>
      <c r="O270" s="41">
        <v>0</v>
      </c>
    </row>
    <row r="271" spans="1:15" x14ac:dyDescent="0.25">
      <c r="A271" s="42" t="s">
        <v>696</v>
      </c>
      <c r="B271" s="42" t="s">
        <v>595</v>
      </c>
      <c r="C271" s="41">
        <v>0</v>
      </c>
      <c r="D271" s="41">
        <v>16908111</v>
      </c>
      <c r="E271" s="41">
        <v>0</v>
      </c>
      <c r="F271" s="41">
        <v>0</v>
      </c>
      <c r="G271" s="41">
        <v>0</v>
      </c>
      <c r="H271" s="41">
        <v>16908111</v>
      </c>
      <c r="I271" s="41">
        <v>0</v>
      </c>
      <c r="J271" s="41">
        <v>0</v>
      </c>
      <c r="K271" s="44">
        <v>0</v>
      </c>
      <c r="L271" s="44">
        <v>0</v>
      </c>
      <c r="M271" s="41">
        <v>0</v>
      </c>
      <c r="N271" s="41">
        <v>0</v>
      </c>
      <c r="O271" s="41">
        <v>0</v>
      </c>
    </row>
    <row r="272" spans="1:15" x14ac:dyDescent="0.25">
      <c r="A272" s="42" t="s">
        <v>697</v>
      </c>
      <c r="B272" s="42" t="s">
        <v>593</v>
      </c>
      <c r="C272" s="41">
        <v>0</v>
      </c>
      <c r="D272" s="41">
        <v>9719569</v>
      </c>
      <c r="E272" s="41">
        <v>0</v>
      </c>
      <c r="F272" s="41">
        <v>0</v>
      </c>
      <c r="G272" s="41">
        <v>0</v>
      </c>
      <c r="H272" s="41">
        <v>9719569</v>
      </c>
      <c r="I272" s="41">
        <v>0</v>
      </c>
      <c r="J272" s="41">
        <v>0</v>
      </c>
      <c r="K272" s="44">
        <v>0</v>
      </c>
      <c r="L272" s="44">
        <v>0</v>
      </c>
      <c r="M272" s="41">
        <v>0</v>
      </c>
      <c r="N272" s="41">
        <v>0</v>
      </c>
      <c r="O272" s="41">
        <v>0</v>
      </c>
    </row>
    <row r="273" spans="1:15" x14ac:dyDescent="0.25">
      <c r="A273" s="42" t="s">
        <v>698</v>
      </c>
      <c r="B273" s="42" t="s">
        <v>699</v>
      </c>
      <c r="C273" s="41">
        <v>0</v>
      </c>
      <c r="D273" s="41">
        <v>36804339</v>
      </c>
      <c r="E273" s="41">
        <v>0</v>
      </c>
      <c r="F273" s="41">
        <v>0</v>
      </c>
      <c r="G273" s="41">
        <v>0</v>
      </c>
      <c r="H273" s="41">
        <v>36804339</v>
      </c>
      <c r="I273" s="41">
        <v>0</v>
      </c>
      <c r="J273" s="41">
        <v>0</v>
      </c>
      <c r="K273" s="44">
        <v>0</v>
      </c>
      <c r="L273" s="44">
        <v>0</v>
      </c>
      <c r="M273" s="41">
        <v>0</v>
      </c>
      <c r="N273" s="41">
        <v>0</v>
      </c>
      <c r="O273" s="41">
        <v>0</v>
      </c>
    </row>
    <row r="274" spans="1:15" x14ac:dyDescent="0.25">
      <c r="A274" s="42" t="s">
        <v>700</v>
      </c>
      <c r="B274" s="42" t="s">
        <v>701</v>
      </c>
      <c r="C274" s="41">
        <v>0</v>
      </c>
      <c r="D274" s="41">
        <v>23992339</v>
      </c>
      <c r="E274" s="41">
        <v>0</v>
      </c>
      <c r="F274" s="41">
        <v>0</v>
      </c>
      <c r="G274" s="41">
        <v>0</v>
      </c>
      <c r="H274" s="41">
        <v>23992339</v>
      </c>
      <c r="I274" s="41">
        <v>0</v>
      </c>
      <c r="J274" s="41">
        <v>0</v>
      </c>
      <c r="K274" s="44">
        <v>0</v>
      </c>
      <c r="L274" s="44">
        <v>0</v>
      </c>
      <c r="M274" s="41">
        <v>0</v>
      </c>
      <c r="N274" s="41">
        <v>0</v>
      </c>
      <c r="O274" s="41">
        <v>0</v>
      </c>
    </row>
    <row r="275" spans="1:15" x14ac:dyDescent="0.25">
      <c r="A275" s="42" t="s">
        <v>702</v>
      </c>
      <c r="B275" s="42" t="s">
        <v>703</v>
      </c>
      <c r="C275" s="41">
        <v>0</v>
      </c>
      <c r="D275" s="41">
        <v>8173127203</v>
      </c>
      <c r="E275" s="41">
        <v>261260383</v>
      </c>
      <c r="F275" s="41">
        <v>3273865866</v>
      </c>
      <c r="G275" s="41">
        <v>169855523</v>
      </c>
      <c r="H275" s="41">
        <v>4899261337</v>
      </c>
      <c r="I275" s="41">
        <v>304102994</v>
      </c>
      <c r="J275" s="41">
        <v>3104010343</v>
      </c>
      <c r="K275" s="44">
        <v>381201771</v>
      </c>
      <c r="L275" s="44">
        <v>2559138487</v>
      </c>
      <c r="M275" s="41">
        <v>247473183</v>
      </c>
      <c r="N275" s="41">
        <v>1855193310</v>
      </c>
      <c r="O275" s="41">
        <v>1248817033</v>
      </c>
    </row>
    <row r="276" spans="1:15" x14ac:dyDescent="0.25">
      <c r="A276" s="42" t="s">
        <v>704</v>
      </c>
      <c r="B276" s="42" t="s">
        <v>705</v>
      </c>
      <c r="C276" s="41">
        <v>0</v>
      </c>
      <c r="D276" s="41">
        <v>6218758251</v>
      </c>
      <c r="E276" s="41">
        <v>152719486</v>
      </c>
      <c r="F276" s="41">
        <v>2401432132</v>
      </c>
      <c r="G276" s="41">
        <v>90683311</v>
      </c>
      <c r="H276" s="41">
        <v>3817326119</v>
      </c>
      <c r="I276" s="41">
        <v>147186086</v>
      </c>
      <c r="J276" s="41">
        <v>2310748821</v>
      </c>
      <c r="K276" s="44">
        <v>253156794</v>
      </c>
      <c r="L276" s="44">
        <v>2015996717</v>
      </c>
      <c r="M276" s="41">
        <v>107101852</v>
      </c>
      <c r="N276" s="41">
        <v>1318051540</v>
      </c>
      <c r="O276" s="41">
        <v>992697281</v>
      </c>
    </row>
    <row r="277" spans="1:15" x14ac:dyDescent="0.25">
      <c r="A277" s="42" t="s">
        <v>706</v>
      </c>
      <c r="B277" s="42" t="s">
        <v>707</v>
      </c>
      <c r="C277" s="41">
        <v>0</v>
      </c>
      <c r="D277" s="41">
        <v>22635206</v>
      </c>
      <c r="E277" s="41">
        <v>0</v>
      </c>
      <c r="F277" s="41">
        <v>0</v>
      </c>
      <c r="G277" s="41">
        <v>0</v>
      </c>
      <c r="H277" s="41">
        <v>22635206</v>
      </c>
      <c r="I277" s="41">
        <v>0</v>
      </c>
      <c r="J277" s="41">
        <v>0</v>
      </c>
      <c r="K277" s="44">
        <v>0</v>
      </c>
      <c r="L277" s="44">
        <v>0</v>
      </c>
      <c r="M277" s="41">
        <v>0</v>
      </c>
      <c r="N277" s="41">
        <v>0</v>
      </c>
      <c r="O277" s="41">
        <v>0</v>
      </c>
    </row>
    <row r="278" spans="1:15" x14ac:dyDescent="0.25">
      <c r="A278" s="42" t="s">
        <v>708</v>
      </c>
      <c r="B278" s="42" t="s">
        <v>709</v>
      </c>
      <c r="C278" s="41">
        <v>0</v>
      </c>
      <c r="D278" s="41">
        <v>11671458</v>
      </c>
      <c r="E278" s="41">
        <v>0</v>
      </c>
      <c r="F278" s="41">
        <v>0</v>
      </c>
      <c r="G278" s="41">
        <v>0</v>
      </c>
      <c r="H278" s="41">
        <v>11671458</v>
      </c>
      <c r="I278" s="41">
        <v>0</v>
      </c>
      <c r="J278" s="41">
        <v>0</v>
      </c>
      <c r="K278" s="44">
        <v>0</v>
      </c>
      <c r="L278" s="44">
        <v>0</v>
      </c>
      <c r="M278" s="41">
        <v>0</v>
      </c>
      <c r="N278" s="41">
        <v>0</v>
      </c>
      <c r="O278" s="41">
        <v>0</v>
      </c>
    </row>
    <row r="279" spans="1:15" x14ac:dyDescent="0.25">
      <c r="A279" s="42" t="s">
        <v>710</v>
      </c>
      <c r="B279" s="42" t="s">
        <v>711</v>
      </c>
      <c r="C279" s="41">
        <v>0</v>
      </c>
      <c r="D279" s="41">
        <v>75000000</v>
      </c>
      <c r="E279" s="41">
        <v>0</v>
      </c>
      <c r="F279" s="41">
        <v>0</v>
      </c>
      <c r="G279" s="41">
        <v>0</v>
      </c>
      <c r="H279" s="41">
        <v>75000000</v>
      </c>
      <c r="I279" s="41">
        <v>0</v>
      </c>
      <c r="J279" s="41">
        <v>0</v>
      </c>
      <c r="K279" s="44">
        <v>0</v>
      </c>
      <c r="L279" s="44">
        <v>0</v>
      </c>
      <c r="M279" s="41">
        <v>0</v>
      </c>
      <c r="N279" s="41">
        <v>0</v>
      </c>
      <c r="O279" s="41">
        <v>0</v>
      </c>
    </row>
    <row r="280" spans="1:15" x14ac:dyDescent="0.25">
      <c r="A280" s="42" t="s">
        <v>712</v>
      </c>
      <c r="B280" s="42" t="s">
        <v>713</v>
      </c>
      <c r="C280" s="41">
        <v>0</v>
      </c>
      <c r="D280" s="41">
        <v>174273473</v>
      </c>
      <c r="E280" s="41">
        <v>0</v>
      </c>
      <c r="F280" s="41">
        <v>0</v>
      </c>
      <c r="G280" s="41">
        <v>0</v>
      </c>
      <c r="H280" s="41">
        <v>174273473</v>
      </c>
      <c r="I280" s="41">
        <v>0</v>
      </c>
      <c r="J280" s="41">
        <v>0</v>
      </c>
      <c r="K280" s="44">
        <v>0</v>
      </c>
      <c r="L280" s="44">
        <v>0</v>
      </c>
      <c r="M280" s="41">
        <v>0</v>
      </c>
      <c r="N280" s="41">
        <v>0</v>
      </c>
      <c r="O280" s="41">
        <v>0</v>
      </c>
    </row>
    <row r="281" spans="1:15" x14ac:dyDescent="0.25">
      <c r="A281" s="42" t="s">
        <v>714</v>
      </c>
      <c r="B281" s="42" t="s">
        <v>715</v>
      </c>
      <c r="C281" s="41">
        <v>0</v>
      </c>
      <c r="D281" s="41">
        <v>36843040</v>
      </c>
      <c r="E281" s="41">
        <v>0</v>
      </c>
      <c r="F281" s="41">
        <v>0</v>
      </c>
      <c r="G281" s="41">
        <v>0</v>
      </c>
      <c r="H281" s="41">
        <v>36843040</v>
      </c>
      <c r="I281" s="41">
        <v>0</v>
      </c>
      <c r="J281" s="41">
        <v>0</v>
      </c>
      <c r="K281" s="44">
        <v>0</v>
      </c>
      <c r="L281" s="44">
        <v>0</v>
      </c>
      <c r="M281" s="41">
        <v>0</v>
      </c>
      <c r="N281" s="41">
        <v>0</v>
      </c>
      <c r="O281" s="41">
        <v>0</v>
      </c>
    </row>
    <row r="282" spans="1:15" x14ac:dyDescent="0.25">
      <c r="A282" s="42" t="s">
        <v>716</v>
      </c>
      <c r="B282" s="42" t="s">
        <v>717</v>
      </c>
      <c r="C282" s="41">
        <v>0</v>
      </c>
      <c r="D282" s="41">
        <v>2500000</v>
      </c>
      <c r="E282" s="41">
        <v>0</v>
      </c>
      <c r="F282" s="41">
        <v>0</v>
      </c>
      <c r="G282" s="41">
        <v>0</v>
      </c>
      <c r="H282" s="41">
        <v>2500000</v>
      </c>
      <c r="I282" s="41">
        <v>0</v>
      </c>
      <c r="J282" s="41">
        <v>0</v>
      </c>
      <c r="K282" s="44">
        <v>0</v>
      </c>
      <c r="L282" s="44">
        <v>0</v>
      </c>
      <c r="M282" s="41">
        <v>0</v>
      </c>
      <c r="N282" s="41">
        <v>0</v>
      </c>
      <c r="O282" s="41">
        <v>0</v>
      </c>
    </row>
    <row r="283" spans="1:15" x14ac:dyDescent="0.25">
      <c r="A283" s="42" t="s">
        <v>718</v>
      </c>
      <c r="B283" s="42" t="s">
        <v>719</v>
      </c>
      <c r="C283" s="41">
        <v>0</v>
      </c>
      <c r="D283" s="41">
        <v>28714523</v>
      </c>
      <c r="E283" s="41">
        <v>0</v>
      </c>
      <c r="F283" s="41">
        <v>0</v>
      </c>
      <c r="G283" s="41">
        <v>0</v>
      </c>
      <c r="H283" s="41">
        <v>28714523</v>
      </c>
      <c r="I283" s="41">
        <v>0</v>
      </c>
      <c r="J283" s="41">
        <v>0</v>
      </c>
      <c r="K283" s="44">
        <v>0</v>
      </c>
      <c r="L283" s="44">
        <v>0</v>
      </c>
      <c r="M283" s="41">
        <v>0</v>
      </c>
      <c r="N283" s="41">
        <v>0</v>
      </c>
      <c r="O283" s="41">
        <v>0</v>
      </c>
    </row>
    <row r="284" spans="1:15" x14ac:dyDescent="0.25">
      <c r="A284" s="42" t="s">
        <v>720</v>
      </c>
      <c r="B284" s="42" t="s">
        <v>721</v>
      </c>
      <c r="C284" s="41">
        <v>0</v>
      </c>
      <c r="D284" s="41">
        <v>45505015</v>
      </c>
      <c r="E284" s="41">
        <v>0</v>
      </c>
      <c r="F284" s="41">
        <v>0</v>
      </c>
      <c r="G284" s="41">
        <v>0</v>
      </c>
      <c r="H284" s="41">
        <v>45505015</v>
      </c>
      <c r="I284" s="41">
        <v>0</v>
      </c>
      <c r="J284" s="41">
        <v>0</v>
      </c>
      <c r="K284" s="44">
        <v>0</v>
      </c>
      <c r="L284" s="44">
        <v>0</v>
      </c>
      <c r="M284" s="41">
        <v>0</v>
      </c>
      <c r="N284" s="41">
        <v>0</v>
      </c>
      <c r="O284" s="41">
        <v>0</v>
      </c>
    </row>
    <row r="285" spans="1:15" x14ac:dyDescent="0.25">
      <c r="A285" s="42" t="s">
        <v>722</v>
      </c>
      <c r="B285" s="42" t="s">
        <v>723</v>
      </c>
      <c r="C285" s="41">
        <v>0</v>
      </c>
      <c r="D285" s="41">
        <v>8550000</v>
      </c>
      <c r="E285" s="41">
        <v>0</v>
      </c>
      <c r="F285" s="41">
        <v>0</v>
      </c>
      <c r="G285" s="41">
        <v>0</v>
      </c>
      <c r="H285" s="41">
        <v>8550000</v>
      </c>
      <c r="I285" s="41">
        <v>0</v>
      </c>
      <c r="J285" s="41">
        <v>0</v>
      </c>
      <c r="K285" s="44">
        <v>0</v>
      </c>
      <c r="L285" s="44">
        <v>0</v>
      </c>
      <c r="M285" s="41">
        <v>0</v>
      </c>
      <c r="N285" s="41">
        <v>0</v>
      </c>
      <c r="O285" s="41">
        <v>0</v>
      </c>
    </row>
    <row r="286" spans="1:15" x14ac:dyDescent="0.25">
      <c r="A286" s="42" t="s">
        <v>724</v>
      </c>
      <c r="B286" s="42" t="s">
        <v>725</v>
      </c>
      <c r="C286" s="41">
        <v>0</v>
      </c>
      <c r="D286" s="41">
        <v>1257000</v>
      </c>
      <c r="E286" s="41">
        <v>0</v>
      </c>
      <c r="F286" s="41">
        <v>0</v>
      </c>
      <c r="G286" s="41">
        <v>0</v>
      </c>
      <c r="H286" s="41">
        <v>1257000</v>
      </c>
      <c r="I286" s="41">
        <v>0</v>
      </c>
      <c r="J286" s="41">
        <v>0</v>
      </c>
      <c r="K286" s="44">
        <v>0</v>
      </c>
      <c r="L286" s="44">
        <v>0</v>
      </c>
      <c r="M286" s="41">
        <v>0</v>
      </c>
      <c r="N286" s="41">
        <v>0</v>
      </c>
      <c r="O286" s="41">
        <v>0</v>
      </c>
    </row>
    <row r="287" spans="1:15" x14ac:dyDescent="0.25">
      <c r="A287" s="42" t="s">
        <v>726</v>
      </c>
      <c r="B287" s="42" t="s">
        <v>727</v>
      </c>
      <c r="C287" s="41">
        <v>0</v>
      </c>
      <c r="D287" s="41">
        <v>45505007</v>
      </c>
      <c r="E287" s="41">
        <v>0</v>
      </c>
      <c r="F287" s="41">
        <v>0</v>
      </c>
      <c r="G287" s="41">
        <v>0</v>
      </c>
      <c r="H287" s="41">
        <v>45505007</v>
      </c>
      <c r="I287" s="41">
        <v>0</v>
      </c>
      <c r="J287" s="41">
        <v>0</v>
      </c>
      <c r="K287" s="44">
        <v>0</v>
      </c>
      <c r="L287" s="44">
        <v>0</v>
      </c>
      <c r="M287" s="41">
        <v>0</v>
      </c>
      <c r="N287" s="41">
        <v>0</v>
      </c>
      <c r="O287" s="41">
        <v>0</v>
      </c>
    </row>
    <row r="288" spans="1:15" x14ac:dyDescent="0.25">
      <c r="A288" s="42" t="s">
        <v>728</v>
      </c>
      <c r="B288" s="42" t="s">
        <v>729</v>
      </c>
      <c r="C288" s="41">
        <v>0</v>
      </c>
      <c r="D288" s="41">
        <v>98840158</v>
      </c>
      <c r="E288" s="41">
        <v>6200000</v>
      </c>
      <c r="F288" s="41">
        <v>94360578</v>
      </c>
      <c r="G288" s="41">
        <v>0</v>
      </c>
      <c r="H288" s="41">
        <v>4479580</v>
      </c>
      <c r="I288" s="41">
        <v>6200000</v>
      </c>
      <c r="J288" s="41">
        <v>94360578</v>
      </c>
      <c r="K288" s="44">
        <v>8950000</v>
      </c>
      <c r="L288" s="44">
        <v>86110578</v>
      </c>
      <c r="M288" s="41">
        <v>8950000</v>
      </c>
      <c r="N288" s="41">
        <v>86110578</v>
      </c>
      <c r="O288" s="41">
        <v>8250000</v>
      </c>
    </row>
    <row r="289" spans="1:15" x14ac:dyDescent="0.25">
      <c r="A289" s="42" t="s">
        <v>730</v>
      </c>
      <c r="B289" s="42" t="s">
        <v>731</v>
      </c>
      <c r="C289" s="41">
        <v>0</v>
      </c>
      <c r="D289" s="41">
        <v>25128500</v>
      </c>
      <c r="E289" s="41">
        <v>0</v>
      </c>
      <c r="F289" s="41">
        <v>0</v>
      </c>
      <c r="G289" s="41">
        <v>0</v>
      </c>
      <c r="H289" s="41">
        <v>25128500</v>
      </c>
      <c r="I289" s="41">
        <v>0</v>
      </c>
      <c r="J289" s="41">
        <v>0</v>
      </c>
      <c r="K289" s="44">
        <v>0</v>
      </c>
      <c r="L289" s="44">
        <v>0</v>
      </c>
      <c r="M289" s="41">
        <v>0</v>
      </c>
      <c r="N289" s="41">
        <v>0</v>
      </c>
      <c r="O289" s="41">
        <v>0</v>
      </c>
    </row>
    <row r="290" spans="1:15" x14ac:dyDescent="0.25">
      <c r="A290" s="42" t="s">
        <v>732</v>
      </c>
      <c r="B290" s="42" t="s">
        <v>733</v>
      </c>
      <c r="C290" s="41">
        <v>0</v>
      </c>
      <c r="D290" s="41">
        <v>4224000</v>
      </c>
      <c r="E290" s="41">
        <v>0</v>
      </c>
      <c r="F290" s="41">
        <v>0</v>
      </c>
      <c r="G290" s="41">
        <v>0</v>
      </c>
      <c r="H290" s="41">
        <v>4224000</v>
      </c>
      <c r="I290" s="41">
        <v>0</v>
      </c>
      <c r="J290" s="41">
        <v>0</v>
      </c>
      <c r="K290" s="44">
        <v>0</v>
      </c>
      <c r="L290" s="44">
        <v>0</v>
      </c>
      <c r="M290" s="41">
        <v>0</v>
      </c>
      <c r="N290" s="41">
        <v>0</v>
      </c>
      <c r="O290" s="41">
        <v>0</v>
      </c>
    </row>
    <row r="291" spans="1:15" x14ac:dyDescent="0.25">
      <c r="A291" s="42" t="s">
        <v>734</v>
      </c>
      <c r="B291" s="42" t="s">
        <v>735</v>
      </c>
      <c r="C291" s="41">
        <v>0</v>
      </c>
      <c r="D291" s="41">
        <v>55000000</v>
      </c>
      <c r="E291" s="41">
        <v>0</v>
      </c>
      <c r="F291" s="41">
        <v>0</v>
      </c>
      <c r="G291" s="41">
        <v>0</v>
      </c>
      <c r="H291" s="41">
        <v>55000000</v>
      </c>
      <c r="I291" s="41">
        <v>0</v>
      </c>
      <c r="J291" s="41">
        <v>0</v>
      </c>
      <c r="K291" s="44">
        <v>0</v>
      </c>
      <c r="L291" s="44">
        <v>0</v>
      </c>
      <c r="M291" s="41">
        <v>0</v>
      </c>
      <c r="N291" s="41">
        <v>0</v>
      </c>
      <c r="O291" s="41">
        <v>0</v>
      </c>
    </row>
    <row r="292" spans="1:15" x14ac:dyDescent="0.25">
      <c r="A292" s="42" t="s">
        <v>736</v>
      </c>
      <c r="B292" s="42" t="s">
        <v>737</v>
      </c>
      <c r="C292" s="41">
        <v>0</v>
      </c>
      <c r="D292" s="41">
        <v>68489172</v>
      </c>
      <c r="E292" s="41">
        <v>0</v>
      </c>
      <c r="F292" s="41">
        <v>1327346</v>
      </c>
      <c r="G292" s="41">
        <v>0</v>
      </c>
      <c r="H292" s="41">
        <v>67161826</v>
      </c>
      <c r="I292" s="41">
        <v>0</v>
      </c>
      <c r="J292" s="41">
        <v>1327346</v>
      </c>
      <c r="K292" s="44">
        <v>0</v>
      </c>
      <c r="L292" s="44">
        <v>1327346</v>
      </c>
      <c r="M292" s="41">
        <v>0</v>
      </c>
      <c r="N292" s="41">
        <v>1327346</v>
      </c>
      <c r="O292" s="41">
        <v>0</v>
      </c>
    </row>
    <row r="293" spans="1:15" x14ac:dyDescent="0.25">
      <c r="A293" s="42" t="s">
        <v>738</v>
      </c>
      <c r="B293" s="42" t="s">
        <v>739</v>
      </c>
      <c r="C293" s="41">
        <v>0</v>
      </c>
      <c r="D293" s="41">
        <v>823918005</v>
      </c>
      <c r="E293" s="41">
        <v>7531578</v>
      </c>
      <c r="F293" s="41">
        <v>139738304</v>
      </c>
      <c r="G293" s="41">
        <v>0</v>
      </c>
      <c r="H293" s="41">
        <v>684179701</v>
      </c>
      <c r="I293" s="41">
        <v>7531578</v>
      </c>
      <c r="J293" s="41">
        <v>139738304</v>
      </c>
      <c r="K293" s="44">
        <v>0</v>
      </c>
      <c r="L293" s="44">
        <v>126449620</v>
      </c>
      <c r="M293" s="41">
        <v>20690220</v>
      </c>
      <c r="N293" s="41">
        <v>20690220</v>
      </c>
      <c r="O293" s="41">
        <v>119048084</v>
      </c>
    </row>
    <row r="294" spans="1:15" x14ac:dyDescent="0.25">
      <c r="A294" s="42" t="s">
        <v>740</v>
      </c>
      <c r="B294" s="42" t="s">
        <v>741</v>
      </c>
      <c r="C294" s="41">
        <v>0</v>
      </c>
      <c r="D294" s="41">
        <v>792688000</v>
      </c>
      <c r="E294" s="41">
        <v>0</v>
      </c>
      <c r="F294" s="41">
        <v>0</v>
      </c>
      <c r="G294" s="41">
        <v>0</v>
      </c>
      <c r="H294" s="41">
        <v>792688000</v>
      </c>
      <c r="I294" s="41">
        <v>0</v>
      </c>
      <c r="J294" s="41">
        <v>0</v>
      </c>
      <c r="K294" s="44">
        <v>0</v>
      </c>
      <c r="L294" s="44">
        <v>0</v>
      </c>
      <c r="M294" s="41">
        <v>0</v>
      </c>
      <c r="N294" s="41">
        <v>0</v>
      </c>
      <c r="O294" s="41">
        <v>0</v>
      </c>
    </row>
    <row r="295" spans="1:15" x14ac:dyDescent="0.25">
      <c r="A295" s="42" t="s">
        <v>742</v>
      </c>
      <c r="B295" s="42" t="s">
        <v>743</v>
      </c>
      <c r="C295" s="41">
        <v>0</v>
      </c>
      <c r="D295" s="41">
        <v>74260328</v>
      </c>
      <c r="E295" s="41">
        <v>0</v>
      </c>
      <c r="F295" s="41">
        <v>0</v>
      </c>
      <c r="G295" s="41">
        <v>0</v>
      </c>
      <c r="H295" s="41">
        <v>74260328</v>
      </c>
      <c r="I295" s="41">
        <v>0</v>
      </c>
      <c r="J295" s="41">
        <v>0</v>
      </c>
      <c r="K295" s="44">
        <v>0</v>
      </c>
      <c r="L295" s="44">
        <v>0</v>
      </c>
      <c r="M295" s="41">
        <v>0</v>
      </c>
      <c r="N295" s="41">
        <v>0</v>
      </c>
      <c r="O295" s="41">
        <v>0</v>
      </c>
    </row>
    <row r="296" spans="1:15" x14ac:dyDescent="0.25">
      <c r="A296" s="42" t="s">
        <v>744</v>
      </c>
      <c r="B296" s="42" t="s">
        <v>745</v>
      </c>
      <c r="C296" s="41">
        <v>0</v>
      </c>
      <c r="D296" s="41">
        <v>135760791</v>
      </c>
      <c r="E296" s="41">
        <v>0</v>
      </c>
      <c r="F296" s="41">
        <v>80840740</v>
      </c>
      <c r="G296" s="41">
        <v>0</v>
      </c>
      <c r="H296" s="41">
        <v>54920051</v>
      </c>
      <c r="I296" s="41">
        <v>0</v>
      </c>
      <c r="J296" s="41">
        <v>80840740</v>
      </c>
      <c r="K296" s="44">
        <v>0</v>
      </c>
      <c r="L296" s="44">
        <v>80840740</v>
      </c>
      <c r="M296" s="41">
        <v>0</v>
      </c>
      <c r="N296" s="41">
        <v>80840740</v>
      </c>
      <c r="O296" s="41">
        <v>0</v>
      </c>
    </row>
    <row r="297" spans="1:15" x14ac:dyDescent="0.25">
      <c r="A297" s="42" t="s">
        <v>746</v>
      </c>
      <c r="B297" s="42" t="s">
        <v>747</v>
      </c>
      <c r="C297" s="41">
        <v>0</v>
      </c>
      <c r="D297" s="41">
        <v>5000000</v>
      </c>
      <c r="E297" s="41">
        <v>0</v>
      </c>
      <c r="F297" s="41">
        <v>0</v>
      </c>
      <c r="G297" s="41">
        <v>0</v>
      </c>
      <c r="H297" s="41">
        <v>5000000</v>
      </c>
      <c r="I297" s="41">
        <v>0</v>
      </c>
      <c r="J297" s="41">
        <v>0</v>
      </c>
      <c r="K297" s="44">
        <v>0</v>
      </c>
      <c r="L297" s="44">
        <v>0</v>
      </c>
      <c r="M297" s="41">
        <v>0</v>
      </c>
      <c r="N297" s="41">
        <v>0</v>
      </c>
      <c r="O297" s="41">
        <v>0</v>
      </c>
    </row>
    <row r="298" spans="1:15" x14ac:dyDescent="0.25">
      <c r="A298" s="42" t="s">
        <v>748</v>
      </c>
      <c r="B298" s="42" t="s">
        <v>749</v>
      </c>
      <c r="C298" s="41">
        <v>0</v>
      </c>
      <c r="D298" s="41">
        <v>67482229</v>
      </c>
      <c r="E298" s="41">
        <v>0</v>
      </c>
      <c r="F298" s="41">
        <v>67482229</v>
      </c>
      <c r="G298" s="41">
        <v>1200</v>
      </c>
      <c r="H298" s="41">
        <v>0</v>
      </c>
      <c r="I298" s="41">
        <v>0</v>
      </c>
      <c r="J298" s="41">
        <v>67481029</v>
      </c>
      <c r="K298" s="44">
        <v>0</v>
      </c>
      <c r="L298" s="44">
        <v>67481029</v>
      </c>
      <c r="M298" s="41">
        <v>0</v>
      </c>
      <c r="N298" s="41">
        <v>67481029</v>
      </c>
      <c r="O298" s="41">
        <v>0</v>
      </c>
    </row>
    <row r="299" spans="1:15" x14ac:dyDescent="0.25">
      <c r="A299" s="42" t="s">
        <v>750</v>
      </c>
      <c r="B299" s="42" t="s">
        <v>751</v>
      </c>
      <c r="C299" s="41">
        <v>0</v>
      </c>
      <c r="D299" s="41">
        <v>3252403</v>
      </c>
      <c r="E299" s="41">
        <v>0</v>
      </c>
      <c r="F299" s="41">
        <v>0</v>
      </c>
      <c r="G299" s="41">
        <v>0</v>
      </c>
      <c r="H299" s="41">
        <v>3252403</v>
      </c>
      <c r="I299" s="41">
        <v>0</v>
      </c>
      <c r="J299" s="41">
        <v>0</v>
      </c>
      <c r="K299" s="44">
        <v>0</v>
      </c>
      <c r="L299" s="44">
        <v>0</v>
      </c>
      <c r="M299" s="41">
        <v>0</v>
      </c>
      <c r="N299" s="41">
        <v>0</v>
      </c>
      <c r="O299" s="41">
        <v>0</v>
      </c>
    </row>
    <row r="300" spans="1:15" x14ac:dyDescent="0.25">
      <c r="A300" s="42" t="s">
        <v>752</v>
      </c>
      <c r="B300" s="42" t="s">
        <v>753</v>
      </c>
      <c r="C300" s="41">
        <v>0</v>
      </c>
      <c r="D300" s="41">
        <v>38660000</v>
      </c>
      <c r="E300" s="41">
        <v>0</v>
      </c>
      <c r="F300" s="41">
        <v>10824800</v>
      </c>
      <c r="G300" s="41">
        <v>0</v>
      </c>
      <c r="H300" s="41">
        <v>27835200</v>
      </c>
      <c r="I300" s="41">
        <v>0</v>
      </c>
      <c r="J300" s="41">
        <v>10824800</v>
      </c>
      <c r="K300" s="44">
        <v>541240</v>
      </c>
      <c r="L300" s="44">
        <v>10824800</v>
      </c>
      <c r="M300" s="41">
        <v>541240</v>
      </c>
      <c r="N300" s="41">
        <v>10824800</v>
      </c>
      <c r="O300" s="41">
        <v>0</v>
      </c>
    </row>
    <row r="301" spans="1:15" x14ac:dyDescent="0.25">
      <c r="A301" s="42" t="s">
        <v>754</v>
      </c>
      <c r="B301" s="42" t="s">
        <v>755</v>
      </c>
      <c r="C301" s="41">
        <v>0</v>
      </c>
      <c r="D301" s="41">
        <v>135398835</v>
      </c>
      <c r="E301" s="41">
        <v>16000000</v>
      </c>
      <c r="F301" s="41">
        <v>121041193</v>
      </c>
      <c r="G301" s="41">
        <v>46000000</v>
      </c>
      <c r="H301" s="41">
        <v>14357642</v>
      </c>
      <c r="I301" s="41">
        <v>0</v>
      </c>
      <c r="J301" s="41">
        <v>75041193</v>
      </c>
      <c r="K301" s="44">
        <v>6490793</v>
      </c>
      <c r="L301" s="44">
        <v>53441193</v>
      </c>
      <c r="M301" s="41">
        <v>6490793</v>
      </c>
      <c r="N301" s="41">
        <v>53441193</v>
      </c>
      <c r="O301" s="41">
        <v>21600000</v>
      </c>
    </row>
    <row r="302" spans="1:15" x14ac:dyDescent="0.25">
      <c r="A302" s="42" t="s">
        <v>756</v>
      </c>
      <c r="B302" s="42" t="s">
        <v>757</v>
      </c>
      <c r="C302" s="41">
        <v>0</v>
      </c>
      <c r="D302" s="41">
        <v>22786990</v>
      </c>
      <c r="E302" s="41">
        <v>0</v>
      </c>
      <c r="F302" s="41">
        <v>22600000</v>
      </c>
      <c r="G302" s="41">
        <v>0</v>
      </c>
      <c r="H302" s="41">
        <v>186990</v>
      </c>
      <c r="I302" s="41">
        <v>0</v>
      </c>
      <c r="J302" s="41">
        <v>22600000</v>
      </c>
      <c r="K302" s="44">
        <v>0</v>
      </c>
      <c r="L302" s="44">
        <v>22600000</v>
      </c>
      <c r="M302" s="41">
        <v>0</v>
      </c>
      <c r="N302" s="41">
        <v>22600000</v>
      </c>
      <c r="O302" s="41">
        <v>0</v>
      </c>
    </row>
    <row r="303" spans="1:15" x14ac:dyDescent="0.25">
      <c r="A303" s="42" t="s">
        <v>758</v>
      </c>
      <c r="B303" s="42" t="s">
        <v>759</v>
      </c>
      <c r="C303" s="41">
        <v>0</v>
      </c>
      <c r="D303" s="41">
        <v>9000000</v>
      </c>
      <c r="E303" s="41">
        <v>0</v>
      </c>
      <c r="F303" s="41">
        <v>0</v>
      </c>
      <c r="G303" s="41">
        <v>0</v>
      </c>
      <c r="H303" s="41">
        <v>9000000</v>
      </c>
      <c r="I303" s="41">
        <v>0</v>
      </c>
      <c r="J303" s="41">
        <v>0</v>
      </c>
      <c r="K303" s="44">
        <v>0</v>
      </c>
      <c r="L303" s="44">
        <v>0</v>
      </c>
      <c r="M303" s="41">
        <v>0</v>
      </c>
      <c r="N303" s="41">
        <v>0</v>
      </c>
      <c r="O303" s="41">
        <v>0</v>
      </c>
    </row>
    <row r="304" spans="1:15" x14ac:dyDescent="0.25">
      <c r="A304" s="42" t="s">
        <v>760</v>
      </c>
      <c r="B304" s="42" t="s">
        <v>761</v>
      </c>
      <c r="C304" s="41">
        <v>0</v>
      </c>
      <c r="D304" s="41">
        <v>357363261</v>
      </c>
      <c r="E304" s="41">
        <v>-1000000</v>
      </c>
      <c r="F304" s="41">
        <v>98659693</v>
      </c>
      <c r="G304" s="41">
        <v>1253500</v>
      </c>
      <c r="H304" s="41">
        <v>258703568</v>
      </c>
      <c r="I304" s="41">
        <v>9466600</v>
      </c>
      <c r="J304" s="41">
        <v>97406193</v>
      </c>
      <c r="K304" s="44">
        <v>17399999</v>
      </c>
      <c r="L304" s="44">
        <v>64889593</v>
      </c>
      <c r="M304" s="41">
        <v>17399999</v>
      </c>
      <c r="N304" s="41">
        <v>64889593</v>
      </c>
      <c r="O304" s="41">
        <v>32516600</v>
      </c>
    </row>
    <row r="305" spans="1:15" x14ac:dyDescent="0.25">
      <c r="A305" s="42" t="s">
        <v>762</v>
      </c>
      <c r="B305" s="42" t="s">
        <v>763</v>
      </c>
      <c r="C305" s="41">
        <v>0</v>
      </c>
      <c r="D305" s="41">
        <v>38882566</v>
      </c>
      <c r="E305" s="41">
        <v>0</v>
      </c>
      <c r="F305" s="41">
        <v>0</v>
      </c>
      <c r="G305" s="41">
        <v>0</v>
      </c>
      <c r="H305" s="41">
        <v>38882566</v>
      </c>
      <c r="I305" s="41">
        <v>0</v>
      </c>
      <c r="J305" s="41">
        <v>0</v>
      </c>
      <c r="K305" s="44">
        <v>0</v>
      </c>
      <c r="L305" s="44">
        <v>0</v>
      </c>
      <c r="M305" s="41">
        <v>0</v>
      </c>
      <c r="N305" s="41">
        <v>0</v>
      </c>
      <c r="O305" s="41">
        <v>0</v>
      </c>
    </row>
    <row r="306" spans="1:15" x14ac:dyDescent="0.25">
      <c r="A306" s="42" t="s">
        <v>764</v>
      </c>
      <c r="B306" s="42" t="s">
        <v>765</v>
      </c>
      <c r="C306" s="41">
        <v>0</v>
      </c>
      <c r="D306" s="41">
        <v>10920000</v>
      </c>
      <c r="E306" s="41">
        <v>0</v>
      </c>
      <c r="F306" s="41">
        <v>0</v>
      </c>
      <c r="G306" s="41">
        <v>0</v>
      </c>
      <c r="H306" s="41">
        <v>10920000</v>
      </c>
      <c r="I306" s="41">
        <v>0</v>
      </c>
      <c r="J306" s="41">
        <v>0</v>
      </c>
      <c r="K306" s="44">
        <v>0</v>
      </c>
      <c r="L306" s="44">
        <v>0</v>
      </c>
      <c r="M306" s="41">
        <v>0</v>
      </c>
      <c r="N306" s="41">
        <v>0</v>
      </c>
      <c r="O306" s="41">
        <v>0</v>
      </c>
    </row>
    <row r="307" spans="1:15" x14ac:dyDescent="0.25">
      <c r="A307" s="42" t="s">
        <v>766</v>
      </c>
      <c r="B307" s="42" t="s">
        <v>767</v>
      </c>
      <c r="C307" s="41">
        <v>0</v>
      </c>
      <c r="D307" s="41">
        <v>50819046</v>
      </c>
      <c r="E307" s="41">
        <v>0</v>
      </c>
      <c r="F307" s="41">
        <v>8800000</v>
      </c>
      <c r="G307" s="41">
        <v>0</v>
      </c>
      <c r="H307" s="41">
        <v>42019046</v>
      </c>
      <c r="I307" s="41">
        <v>0</v>
      </c>
      <c r="J307" s="41">
        <v>8800000</v>
      </c>
      <c r="K307" s="44">
        <v>0</v>
      </c>
      <c r="L307" s="44">
        <v>8800000</v>
      </c>
      <c r="M307" s="41">
        <v>0</v>
      </c>
      <c r="N307" s="41">
        <v>8800000</v>
      </c>
      <c r="O307" s="41">
        <v>0</v>
      </c>
    </row>
    <row r="308" spans="1:15" x14ac:dyDescent="0.25">
      <c r="A308" s="42" t="s">
        <v>768</v>
      </c>
      <c r="B308" s="42" t="s">
        <v>769</v>
      </c>
      <c r="C308" s="41">
        <v>0</v>
      </c>
      <c r="D308" s="41">
        <v>195185124</v>
      </c>
      <c r="E308" s="41">
        <v>0</v>
      </c>
      <c r="F308" s="41">
        <v>20371260</v>
      </c>
      <c r="G308" s="41">
        <v>5820360</v>
      </c>
      <c r="H308" s="41">
        <v>174813864</v>
      </c>
      <c r="I308" s="41">
        <v>0</v>
      </c>
      <c r="J308" s="41">
        <v>14550900</v>
      </c>
      <c r="K308" s="44">
        <v>0</v>
      </c>
      <c r="L308" s="44">
        <v>14550900</v>
      </c>
      <c r="M308" s="41">
        <v>0</v>
      </c>
      <c r="N308" s="41">
        <v>14550900</v>
      </c>
      <c r="O308" s="41">
        <v>0</v>
      </c>
    </row>
    <row r="309" spans="1:15" x14ac:dyDescent="0.25">
      <c r="A309" s="42" t="s">
        <v>770</v>
      </c>
      <c r="B309" s="42" t="s">
        <v>771</v>
      </c>
      <c r="C309" s="41">
        <v>0</v>
      </c>
      <c r="D309" s="41">
        <v>26619794</v>
      </c>
      <c r="E309" s="41">
        <v>0</v>
      </c>
      <c r="F309" s="41">
        <v>0</v>
      </c>
      <c r="G309" s="41">
        <v>0</v>
      </c>
      <c r="H309" s="41">
        <v>26619794</v>
      </c>
      <c r="I309" s="41">
        <v>0</v>
      </c>
      <c r="J309" s="41">
        <v>0</v>
      </c>
      <c r="K309" s="44">
        <v>0</v>
      </c>
      <c r="L309" s="44">
        <v>0</v>
      </c>
      <c r="M309" s="41">
        <v>0</v>
      </c>
      <c r="N309" s="41">
        <v>0</v>
      </c>
      <c r="O309" s="41">
        <v>0</v>
      </c>
    </row>
    <row r="310" spans="1:15" x14ac:dyDescent="0.25">
      <c r="A310" s="42" t="s">
        <v>772</v>
      </c>
      <c r="B310" s="42" t="s">
        <v>773</v>
      </c>
      <c r="C310" s="41">
        <v>0</v>
      </c>
      <c r="D310" s="41">
        <v>477516018</v>
      </c>
      <c r="E310" s="41">
        <v>0</v>
      </c>
      <c r="F310" s="41">
        <v>330110040</v>
      </c>
      <c r="G310" s="41">
        <v>0</v>
      </c>
      <c r="H310" s="41">
        <v>147405978</v>
      </c>
      <c r="I310" s="41">
        <v>0</v>
      </c>
      <c r="J310" s="41">
        <v>330110040</v>
      </c>
      <c r="K310" s="44">
        <v>0</v>
      </c>
      <c r="L310" s="44">
        <v>330110040</v>
      </c>
      <c r="M310" s="41">
        <v>0</v>
      </c>
      <c r="N310" s="41">
        <v>171980954</v>
      </c>
      <c r="O310" s="41">
        <v>158129086</v>
      </c>
    </row>
    <row r="311" spans="1:15" x14ac:dyDescent="0.25">
      <c r="A311" s="42" t="s">
        <v>774</v>
      </c>
      <c r="B311" s="42" t="s">
        <v>775</v>
      </c>
      <c r="C311" s="41">
        <v>0</v>
      </c>
      <c r="D311" s="41">
        <v>700000</v>
      </c>
      <c r="E311" s="41">
        <v>0</v>
      </c>
      <c r="F311" s="41">
        <v>0</v>
      </c>
      <c r="G311" s="41">
        <v>0</v>
      </c>
      <c r="H311" s="41">
        <v>700000</v>
      </c>
      <c r="I311" s="41">
        <v>0</v>
      </c>
      <c r="J311" s="41">
        <v>0</v>
      </c>
      <c r="K311" s="44">
        <v>0</v>
      </c>
      <c r="L311" s="44">
        <v>0</v>
      </c>
      <c r="M311" s="41">
        <v>0</v>
      </c>
      <c r="N311" s="41">
        <v>0</v>
      </c>
      <c r="O311" s="41">
        <v>0</v>
      </c>
    </row>
    <row r="312" spans="1:15" x14ac:dyDescent="0.25">
      <c r="A312" s="42" t="s">
        <v>776</v>
      </c>
      <c r="B312" s="42" t="s">
        <v>777</v>
      </c>
      <c r="C312" s="41">
        <v>0</v>
      </c>
      <c r="D312" s="41">
        <v>1900000000</v>
      </c>
      <c r="E312" s="41">
        <v>23754340</v>
      </c>
      <c r="F312" s="41">
        <v>1084651893</v>
      </c>
      <c r="G312" s="41">
        <v>208251</v>
      </c>
      <c r="H312" s="41">
        <v>815348107</v>
      </c>
      <c r="I312" s="41">
        <v>52154340</v>
      </c>
      <c r="J312" s="41">
        <v>1084443642</v>
      </c>
      <c r="K312" s="44">
        <v>143441194</v>
      </c>
      <c r="L312" s="44">
        <v>871507040</v>
      </c>
      <c r="M312" s="41">
        <v>0</v>
      </c>
      <c r="N312" s="41">
        <v>460754317</v>
      </c>
      <c r="O312" s="41">
        <v>623689325</v>
      </c>
    </row>
    <row r="313" spans="1:15" x14ac:dyDescent="0.25">
      <c r="A313" s="42" t="s">
        <v>778</v>
      </c>
      <c r="B313" s="42" t="s">
        <v>779</v>
      </c>
      <c r="C313" s="41">
        <v>0</v>
      </c>
      <c r="D313" s="41">
        <v>71400000</v>
      </c>
      <c r="E313" s="41">
        <v>0</v>
      </c>
      <c r="F313" s="41">
        <v>70961838</v>
      </c>
      <c r="G313" s="41">
        <v>0</v>
      </c>
      <c r="H313" s="41">
        <v>438162</v>
      </c>
      <c r="I313" s="41">
        <v>0</v>
      </c>
      <c r="J313" s="41">
        <v>70961838</v>
      </c>
      <c r="K313" s="44">
        <v>0</v>
      </c>
      <c r="L313" s="44">
        <v>70961838</v>
      </c>
      <c r="M313" s="41">
        <v>0</v>
      </c>
      <c r="N313" s="41">
        <v>70961838</v>
      </c>
      <c r="O313" s="41">
        <v>0</v>
      </c>
    </row>
    <row r="314" spans="1:15" x14ac:dyDescent="0.25">
      <c r="A314" s="42" t="s">
        <v>780</v>
      </c>
      <c r="B314" s="42" t="s">
        <v>781</v>
      </c>
      <c r="C314" s="41">
        <v>0</v>
      </c>
      <c r="D314" s="41">
        <v>15726309</v>
      </c>
      <c r="E314" s="41">
        <v>0</v>
      </c>
      <c r="F314" s="41">
        <v>9880218</v>
      </c>
      <c r="G314" s="41">
        <v>0</v>
      </c>
      <c r="H314" s="41">
        <v>5846091</v>
      </c>
      <c r="I314" s="41">
        <v>0</v>
      </c>
      <c r="J314" s="41">
        <v>9880218</v>
      </c>
      <c r="K314" s="44">
        <v>0</v>
      </c>
      <c r="L314" s="44">
        <v>8720000</v>
      </c>
      <c r="M314" s="41">
        <v>0</v>
      </c>
      <c r="N314" s="41">
        <v>8720000</v>
      </c>
      <c r="O314" s="41">
        <v>1160218</v>
      </c>
    </row>
    <row r="315" spans="1:15" x14ac:dyDescent="0.25">
      <c r="A315" s="42" t="s">
        <v>782</v>
      </c>
      <c r="B315" s="42" t="s">
        <v>783</v>
      </c>
      <c r="C315" s="41">
        <v>0</v>
      </c>
      <c r="D315" s="41">
        <v>261282000</v>
      </c>
      <c r="E315" s="41">
        <v>100233568</v>
      </c>
      <c r="F315" s="41">
        <v>239782000</v>
      </c>
      <c r="G315" s="41">
        <v>37400000</v>
      </c>
      <c r="H315" s="41">
        <v>21500000</v>
      </c>
      <c r="I315" s="41">
        <v>71833568</v>
      </c>
      <c r="J315" s="41">
        <v>202382000</v>
      </c>
      <c r="K315" s="44">
        <v>76333568</v>
      </c>
      <c r="L315" s="44">
        <v>197382000</v>
      </c>
      <c r="M315" s="41">
        <v>53029600</v>
      </c>
      <c r="N315" s="41">
        <v>174078032</v>
      </c>
      <c r="O315" s="41">
        <v>28303968</v>
      </c>
    </row>
    <row r="316" spans="1:15" x14ac:dyDescent="0.25">
      <c r="A316" s="42" t="s">
        <v>784</v>
      </c>
      <c r="B316" s="42" t="s">
        <v>785</v>
      </c>
      <c r="C316" s="41">
        <v>0</v>
      </c>
      <c r="D316" s="41">
        <v>1954368952</v>
      </c>
      <c r="E316" s="41">
        <v>108540897</v>
      </c>
      <c r="F316" s="41">
        <v>872433734</v>
      </c>
      <c r="G316" s="41">
        <v>79172212</v>
      </c>
      <c r="H316" s="41">
        <v>1081935218</v>
      </c>
      <c r="I316" s="41">
        <v>156916908</v>
      </c>
      <c r="J316" s="41">
        <v>793261522</v>
      </c>
      <c r="K316" s="44">
        <v>128044977</v>
      </c>
      <c r="L316" s="44">
        <v>543141770</v>
      </c>
      <c r="M316" s="41">
        <v>140371331</v>
      </c>
      <c r="N316" s="41">
        <v>537141770</v>
      </c>
      <c r="O316" s="41">
        <v>256119752</v>
      </c>
    </row>
    <row r="317" spans="1:15" x14ac:dyDescent="0.25">
      <c r="A317" s="42" t="s">
        <v>786</v>
      </c>
      <c r="B317" s="42" t="s">
        <v>787</v>
      </c>
      <c r="C317" s="41">
        <v>0</v>
      </c>
      <c r="D317" s="41">
        <v>103418250</v>
      </c>
      <c r="E317" s="41">
        <v>500000</v>
      </c>
      <c r="F317" s="41">
        <v>60162611</v>
      </c>
      <c r="G317" s="41">
        <v>-7719199</v>
      </c>
      <c r="H317" s="41">
        <v>43255639</v>
      </c>
      <c r="I317" s="41">
        <v>2800000</v>
      </c>
      <c r="J317" s="41">
        <v>67881810</v>
      </c>
      <c r="K317" s="44">
        <v>17409576</v>
      </c>
      <c r="L317" s="44">
        <v>37129733</v>
      </c>
      <c r="M317" s="41">
        <v>20179574</v>
      </c>
      <c r="N317" s="41">
        <v>37129733</v>
      </c>
      <c r="O317" s="41">
        <v>30752077</v>
      </c>
    </row>
    <row r="318" spans="1:15" x14ac:dyDescent="0.25">
      <c r="A318" s="42" t="s">
        <v>788</v>
      </c>
      <c r="B318" s="42" t="s">
        <v>789</v>
      </c>
      <c r="C318" s="41">
        <v>0</v>
      </c>
      <c r="D318" s="41">
        <v>41400000</v>
      </c>
      <c r="E318" s="41">
        <v>10174000</v>
      </c>
      <c r="F318" s="41">
        <v>28249972</v>
      </c>
      <c r="G318" s="41">
        <v>17066420</v>
      </c>
      <c r="H318" s="41">
        <v>13150028</v>
      </c>
      <c r="I318" s="41">
        <v>1474000</v>
      </c>
      <c r="J318" s="41">
        <v>11183552</v>
      </c>
      <c r="K318" s="44">
        <v>1474000</v>
      </c>
      <c r="L318" s="44">
        <v>8683552</v>
      </c>
      <c r="M318" s="41">
        <v>1474000</v>
      </c>
      <c r="N318" s="41">
        <v>8683552</v>
      </c>
      <c r="O318" s="41">
        <v>2500000</v>
      </c>
    </row>
    <row r="319" spans="1:15" x14ac:dyDescent="0.25">
      <c r="A319" s="42" t="s">
        <v>790</v>
      </c>
      <c r="B319" s="42" t="s">
        <v>791</v>
      </c>
      <c r="C319" s="41">
        <v>0</v>
      </c>
      <c r="D319" s="41">
        <v>17188632</v>
      </c>
      <c r="E319" s="41">
        <v>0</v>
      </c>
      <c r="F319" s="41">
        <v>17150000</v>
      </c>
      <c r="G319" s="41">
        <v>0</v>
      </c>
      <c r="H319" s="41">
        <v>38632</v>
      </c>
      <c r="I319" s="41">
        <v>1200000</v>
      </c>
      <c r="J319" s="41">
        <v>17150000</v>
      </c>
      <c r="K319" s="44">
        <v>1400000</v>
      </c>
      <c r="L319" s="44">
        <v>15950000</v>
      </c>
      <c r="M319" s="41">
        <v>1400000</v>
      </c>
      <c r="N319" s="41">
        <v>15950000</v>
      </c>
      <c r="O319" s="41">
        <v>1200000</v>
      </c>
    </row>
    <row r="320" spans="1:15" x14ac:dyDescent="0.25">
      <c r="A320" s="42" t="s">
        <v>792</v>
      </c>
      <c r="B320" s="42" t="s">
        <v>793</v>
      </c>
      <c r="C320" s="41">
        <v>0</v>
      </c>
      <c r="D320" s="41">
        <v>103418250</v>
      </c>
      <c r="E320" s="41">
        <v>4249248</v>
      </c>
      <c r="F320" s="41">
        <v>35803588</v>
      </c>
      <c r="G320" s="41">
        <v>4249248</v>
      </c>
      <c r="H320" s="41">
        <v>67614662</v>
      </c>
      <c r="I320" s="41">
        <v>0</v>
      </c>
      <c r="J320" s="41">
        <v>31554340</v>
      </c>
      <c r="K320" s="44">
        <v>0</v>
      </c>
      <c r="L320" s="44">
        <v>31554340</v>
      </c>
      <c r="M320" s="41">
        <v>0</v>
      </c>
      <c r="N320" s="41">
        <v>31554340</v>
      </c>
      <c r="O320" s="41">
        <v>0</v>
      </c>
    </row>
    <row r="321" spans="1:15" x14ac:dyDescent="0.25">
      <c r="A321" s="42" t="s">
        <v>794</v>
      </c>
      <c r="B321" s="42" t="s">
        <v>795</v>
      </c>
      <c r="C321" s="41">
        <v>0</v>
      </c>
      <c r="D321" s="41">
        <v>103418250</v>
      </c>
      <c r="E321" s="41">
        <v>2500000</v>
      </c>
      <c r="F321" s="41">
        <v>46965000</v>
      </c>
      <c r="G321" s="41">
        <v>525000</v>
      </c>
      <c r="H321" s="41">
        <v>56453250</v>
      </c>
      <c r="I321" s="41">
        <v>2500000</v>
      </c>
      <c r="J321" s="41">
        <v>46440000</v>
      </c>
      <c r="K321" s="44">
        <v>4500000</v>
      </c>
      <c r="L321" s="44">
        <v>22440000</v>
      </c>
      <c r="M321" s="41">
        <v>4500000</v>
      </c>
      <c r="N321" s="41">
        <v>22440000</v>
      </c>
      <c r="O321" s="41">
        <v>24000000</v>
      </c>
    </row>
    <row r="322" spans="1:15" x14ac:dyDescent="0.25">
      <c r="A322" s="42" t="s">
        <v>796</v>
      </c>
      <c r="B322" s="42" t="s">
        <v>797</v>
      </c>
      <c r="C322" s="41">
        <v>0</v>
      </c>
      <c r="D322" s="41">
        <v>55000000</v>
      </c>
      <c r="E322" s="41">
        <v>14258432</v>
      </c>
      <c r="F322" s="41">
        <v>26975487</v>
      </c>
      <c r="G322" s="41">
        <v>4150720</v>
      </c>
      <c r="H322" s="41">
        <v>28024513</v>
      </c>
      <c r="I322" s="41">
        <v>22824767</v>
      </c>
      <c r="J322" s="41">
        <v>22824767</v>
      </c>
      <c r="K322" s="44">
        <v>14258432</v>
      </c>
      <c r="L322" s="44">
        <v>14258432</v>
      </c>
      <c r="M322" s="41">
        <v>14258432</v>
      </c>
      <c r="N322" s="41">
        <v>14258432</v>
      </c>
      <c r="O322" s="41">
        <v>8566335</v>
      </c>
    </row>
    <row r="323" spans="1:15" x14ac:dyDescent="0.25">
      <c r="A323" s="42" t="s">
        <v>798</v>
      </c>
      <c r="B323" s="42" t="s">
        <v>799</v>
      </c>
      <c r="C323" s="41">
        <v>0</v>
      </c>
      <c r="D323" s="41">
        <v>27500000</v>
      </c>
      <c r="E323" s="41">
        <v>0</v>
      </c>
      <c r="F323" s="41">
        <v>10100000</v>
      </c>
      <c r="G323" s="41">
        <v>9400000</v>
      </c>
      <c r="H323" s="41">
        <v>17400000</v>
      </c>
      <c r="I323" s="41">
        <v>0</v>
      </c>
      <c r="J323" s="41">
        <v>700000</v>
      </c>
      <c r="K323" s="44">
        <v>0</v>
      </c>
      <c r="L323" s="44">
        <v>700000</v>
      </c>
      <c r="M323" s="41">
        <v>0</v>
      </c>
      <c r="N323" s="41">
        <v>700000</v>
      </c>
      <c r="O323" s="41">
        <v>0</v>
      </c>
    </row>
    <row r="324" spans="1:15" x14ac:dyDescent="0.25">
      <c r="A324" s="42" t="s">
        <v>800</v>
      </c>
      <c r="B324" s="42" t="s">
        <v>801</v>
      </c>
      <c r="C324" s="41">
        <v>0</v>
      </c>
      <c r="D324" s="41">
        <v>27000000</v>
      </c>
      <c r="E324" s="41">
        <v>0</v>
      </c>
      <c r="F324" s="41">
        <v>1200000</v>
      </c>
      <c r="G324" s="41">
        <v>0</v>
      </c>
      <c r="H324" s="41">
        <v>25800000</v>
      </c>
      <c r="I324" s="41">
        <v>1200000</v>
      </c>
      <c r="J324" s="41">
        <v>1200000</v>
      </c>
      <c r="K324" s="44">
        <v>0</v>
      </c>
      <c r="L324" s="44">
        <v>0</v>
      </c>
      <c r="M324" s="41">
        <v>0</v>
      </c>
      <c r="N324" s="41">
        <v>0</v>
      </c>
      <c r="O324" s="41">
        <v>1200000</v>
      </c>
    </row>
    <row r="325" spans="1:15" x14ac:dyDescent="0.25">
      <c r="A325" s="42" t="s">
        <v>802</v>
      </c>
      <c r="B325" s="42" t="s">
        <v>803</v>
      </c>
      <c r="C325" s="41">
        <v>0</v>
      </c>
      <c r="D325" s="41">
        <v>55156320</v>
      </c>
      <c r="E325" s="41">
        <v>0</v>
      </c>
      <c r="F325" s="41">
        <v>27533256</v>
      </c>
      <c r="G325" s="41">
        <v>1</v>
      </c>
      <c r="H325" s="41">
        <v>27623064</v>
      </c>
      <c r="I325" s="41">
        <v>0</v>
      </c>
      <c r="J325" s="41">
        <v>27533255</v>
      </c>
      <c r="K325" s="44">
        <v>0</v>
      </c>
      <c r="L325" s="44">
        <v>16258432</v>
      </c>
      <c r="M325" s="41">
        <v>0</v>
      </c>
      <c r="N325" s="41">
        <v>16258432</v>
      </c>
      <c r="O325" s="41">
        <v>11274823</v>
      </c>
    </row>
    <row r="326" spans="1:15" x14ac:dyDescent="0.25">
      <c r="A326" s="42" t="s">
        <v>804</v>
      </c>
      <c r="B326" s="42" t="s">
        <v>805</v>
      </c>
      <c r="C326" s="41">
        <v>0</v>
      </c>
      <c r="D326" s="41">
        <v>27578000</v>
      </c>
      <c r="E326" s="41">
        <v>0</v>
      </c>
      <c r="F326" s="41">
        <v>24824370</v>
      </c>
      <c r="G326" s="41">
        <v>37500</v>
      </c>
      <c r="H326" s="41">
        <v>2753630</v>
      </c>
      <c r="I326" s="41">
        <v>0</v>
      </c>
      <c r="J326" s="41">
        <v>24786870</v>
      </c>
      <c r="K326" s="44">
        <v>5400000</v>
      </c>
      <c r="L326" s="44">
        <v>19945117</v>
      </c>
      <c r="M326" s="41">
        <v>6080880</v>
      </c>
      <c r="N326" s="41">
        <v>19945117</v>
      </c>
      <c r="O326" s="41">
        <v>4841753</v>
      </c>
    </row>
    <row r="327" spans="1:15" x14ac:dyDescent="0.25">
      <c r="A327" s="42" t="s">
        <v>806</v>
      </c>
      <c r="B327" s="42" t="s">
        <v>807</v>
      </c>
      <c r="C327" s="41">
        <v>0</v>
      </c>
      <c r="D327" s="41">
        <v>27578000</v>
      </c>
      <c r="E327" s="41">
        <v>0</v>
      </c>
      <c r="F327" s="41">
        <v>22500000</v>
      </c>
      <c r="G327" s="41">
        <v>1342432</v>
      </c>
      <c r="H327" s="41">
        <v>5078000</v>
      </c>
      <c r="I327" s="41">
        <v>0</v>
      </c>
      <c r="J327" s="41">
        <v>21157568</v>
      </c>
      <c r="K327" s="44">
        <v>0</v>
      </c>
      <c r="L327" s="44">
        <v>4565500</v>
      </c>
      <c r="M327" s="41">
        <v>0</v>
      </c>
      <c r="N327" s="41">
        <v>4565500</v>
      </c>
      <c r="O327" s="41">
        <v>16592068</v>
      </c>
    </row>
    <row r="328" spans="1:15" x14ac:dyDescent="0.25">
      <c r="A328" s="42" t="s">
        <v>808</v>
      </c>
      <c r="B328" s="42" t="s">
        <v>809</v>
      </c>
      <c r="C328" s="41">
        <v>0</v>
      </c>
      <c r="D328" s="41">
        <v>103418000</v>
      </c>
      <c r="E328" s="41">
        <v>0</v>
      </c>
      <c r="F328" s="41">
        <v>60897868</v>
      </c>
      <c r="G328" s="41">
        <v>6265978</v>
      </c>
      <c r="H328" s="41">
        <v>42520132</v>
      </c>
      <c r="I328" s="41">
        <v>2660000</v>
      </c>
      <c r="J328" s="41">
        <v>54631890</v>
      </c>
      <c r="K328" s="44">
        <v>3000000</v>
      </c>
      <c r="L328" s="44">
        <v>39971890</v>
      </c>
      <c r="M328" s="41">
        <v>0</v>
      </c>
      <c r="N328" s="41">
        <v>36971890</v>
      </c>
      <c r="O328" s="41">
        <v>17660000</v>
      </c>
    </row>
    <row r="329" spans="1:15" x14ac:dyDescent="0.25">
      <c r="A329" s="42" t="s">
        <v>810</v>
      </c>
      <c r="B329" s="42" t="s">
        <v>811</v>
      </c>
      <c r="C329" s="41">
        <v>0</v>
      </c>
      <c r="D329" s="41">
        <v>55156320</v>
      </c>
      <c r="E329" s="41">
        <v>0</v>
      </c>
      <c r="F329" s="41">
        <v>47613516</v>
      </c>
      <c r="G329" s="41">
        <v>6073518</v>
      </c>
      <c r="H329" s="41">
        <v>7542804</v>
      </c>
      <c r="I329" s="41">
        <v>29000000</v>
      </c>
      <c r="J329" s="41">
        <v>41539998</v>
      </c>
      <c r="K329" s="44">
        <v>7900000</v>
      </c>
      <c r="L329" s="44">
        <v>19032298</v>
      </c>
      <c r="M329" s="41">
        <v>7900000</v>
      </c>
      <c r="N329" s="41">
        <v>19032298</v>
      </c>
      <c r="O329" s="41">
        <v>22507700</v>
      </c>
    </row>
    <row r="330" spans="1:15" x14ac:dyDescent="0.25">
      <c r="A330" s="42" t="s">
        <v>812</v>
      </c>
      <c r="B330" s="42" t="s">
        <v>813</v>
      </c>
      <c r="C330" s="41">
        <v>0</v>
      </c>
      <c r="D330" s="41">
        <v>50156320</v>
      </c>
      <c r="E330" s="41">
        <v>0</v>
      </c>
      <c r="F330" s="41">
        <v>4000000</v>
      </c>
      <c r="G330" s="41">
        <v>0</v>
      </c>
      <c r="H330" s="41">
        <v>46156320</v>
      </c>
      <c r="I330" s="41">
        <v>0</v>
      </c>
      <c r="J330" s="41">
        <v>4000000</v>
      </c>
      <c r="K330" s="44">
        <v>2000000</v>
      </c>
      <c r="L330" s="44">
        <v>2000000</v>
      </c>
      <c r="M330" s="41">
        <v>2000000</v>
      </c>
      <c r="N330" s="41">
        <v>2000000</v>
      </c>
      <c r="O330" s="41">
        <v>2000000</v>
      </c>
    </row>
    <row r="331" spans="1:15" x14ac:dyDescent="0.25">
      <c r="A331" s="42" t="s">
        <v>814</v>
      </c>
      <c r="B331" s="42" t="s">
        <v>815</v>
      </c>
      <c r="C331" s="41">
        <v>0</v>
      </c>
      <c r="D331" s="41">
        <v>121405440</v>
      </c>
      <c r="E331" s="41">
        <v>18216000</v>
      </c>
      <c r="F331" s="41">
        <v>91254433</v>
      </c>
      <c r="G331" s="41">
        <v>673506</v>
      </c>
      <c r="H331" s="41">
        <v>30151007</v>
      </c>
      <c r="I331" s="41">
        <v>36216000</v>
      </c>
      <c r="J331" s="41">
        <v>90580927</v>
      </c>
      <c r="K331" s="44">
        <v>19416000</v>
      </c>
      <c r="L331" s="44">
        <v>70319722</v>
      </c>
      <c r="M331" s="41">
        <v>31903146</v>
      </c>
      <c r="N331" s="41">
        <v>70319722</v>
      </c>
      <c r="O331" s="41">
        <v>20261205</v>
      </c>
    </row>
    <row r="332" spans="1:15" x14ac:dyDescent="0.25">
      <c r="A332" s="42" t="s">
        <v>816</v>
      </c>
      <c r="B332" s="42" t="s">
        <v>817</v>
      </c>
      <c r="C332" s="41">
        <v>0</v>
      </c>
      <c r="D332" s="41">
        <v>27578160</v>
      </c>
      <c r="E332" s="41">
        <v>1370000</v>
      </c>
      <c r="F332" s="41">
        <v>4480000</v>
      </c>
      <c r="G332" s="41">
        <v>0</v>
      </c>
      <c r="H332" s="41">
        <v>23098160</v>
      </c>
      <c r="I332" s="41">
        <v>1370000</v>
      </c>
      <c r="J332" s="41">
        <v>4480000</v>
      </c>
      <c r="K332" s="44">
        <v>1370000</v>
      </c>
      <c r="L332" s="44">
        <v>4480000</v>
      </c>
      <c r="M332" s="41">
        <v>1370000</v>
      </c>
      <c r="N332" s="41">
        <v>4480000</v>
      </c>
      <c r="O332" s="41">
        <v>0</v>
      </c>
    </row>
    <row r="333" spans="1:15" x14ac:dyDescent="0.25">
      <c r="A333" s="42" t="s">
        <v>818</v>
      </c>
      <c r="B333" s="42" t="s">
        <v>819</v>
      </c>
      <c r="C333" s="41">
        <v>0</v>
      </c>
      <c r="D333" s="41">
        <v>55156320</v>
      </c>
      <c r="E333" s="41">
        <v>0</v>
      </c>
      <c r="F333" s="41">
        <v>29998116</v>
      </c>
      <c r="G333" s="41">
        <v>60</v>
      </c>
      <c r="H333" s="41">
        <v>25158204</v>
      </c>
      <c r="I333" s="41">
        <v>0</v>
      </c>
      <c r="J333" s="41">
        <v>29998056</v>
      </c>
      <c r="K333" s="44">
        <v>0</v>
      </c>
      <c r="L333" s="44">
        <v>21863300</v>
      </c>
      <c r="M333" s="41">
        <v>0</v>
      </c>
      <c r="N333" s="41">
        <v>21863300</v>
      </c>
      <c r="O333" s="41">
        <v>8134756</v>
      </c>
    </row>
    <row r="334" spans="1:15" x14ac:dyDescent="0.25">
      <c r="A334" s="42" t="s">
        <v>820</v>
      </c>
      <c r="B334" s="42" t="s">
        <v>821</v>
      </c>
      <c r="C334" s="41">
        <v>0</v>
      </c>
      <c r="D334" s="41">
        <v>14000000</v>
      </c>
      <c r="E334" s="41">
        <v>1325565</v>
      </c>
      <c r="F334" s="41">
        <v>8883025</v>
      </c>
      <c r="G334" s="41">
        <v>0</v>
      </c>
      <c r="H334" s="41">
        <v>5116975</v>
      </c>
      <c r="I334" s="41">
        <v>1325565</v>
      </c>
      <c r="J334" s="41">
        <v>8883025</v>
      </c>
      <c r="K334" s="44">
        <v>1325565</v>
      </c>
      <c r="L334" s="44">
        <v>8883025</v>
      </c>
      <c r="M334" s="41">
        <v>1325565</v>
      </c>
      <c r="N334" s="41">
        <v>8883025</v>
      </c>
      <c r="O334" s="41">
        <v>0</v>
      </c>
    </row>
    <row r="335" spans="1:15" x14ac:dyDescent="0.25">
      <c r="A335" s="42" t="s">
        <v>822</v>
      </c>
      <c r="B335" s="42" t="s">
        <v>823</v>
      </c>
      <c r="C335" s="41">
        <v>0</v>
      </c>
      <c r="D335" s="41">
        <v>14981160</v>
      </c>
      <c r="E335" s="41">
        <v>3000000</v>
      </c>
      <c r="F335" s="41">
        <v>5100000</v>
      </c>
      <c r="G335" s="41">
        <v>3000000</v>
      </c>
      <c r="H335" s="41">
        <v>9881160</v>
      </c>
      <c r="I335" s="41">
        <v>2100000</v>
      </c>
      <c r="J335" s="41">
        <v>2100000</v>
      </c>
      <c r="K335" s="44">
        <v>0</v>
      </c>
      <c r="L335" s="44">
        <v>0</v>
      </c>
      <c r="M335" s="41">
        <v>0</v>
      </c>
      <c r="N335" s="41">
        <v>0</v>
      </c>
      <c r="O335" s="41">
        <v>2100000</v>
      </c>
    </row>
    <row r="336" spans="1:15" x14ac:dyDescent="0.25">
      <c r="A336" s="42" t="s">
        <v>824</v>
      </c>
      <c r="B336" s="42" t="s">
        <v>825</v>
      </c>
      <c r="C336" s="41">
        <v>0</v>
      </c>
      <c r="D336" s="41">
        <v>26000000</v>
      </c>
      <c r="E336" s="41">
        <v>0</v>
      </c>
      <c r="F336" s="41">
        <v>11766211</v>
      </c>
      <c r="G336" s="41">
        <v>1106708</v>
      </c>
      <c r="H336" s="41">
        <v>14233789</v>
      </c>
      <c r="I336" s="41">
        <v>0</v>
      </c>
      <c r="J336" s="41">
        <v>10659503</v>
      </c>
      <c r="K336" s="44">
        <v>0</v>
      </c>
      <c r="L336" s="44">
        <v>7800000</v>
      </c>
      <c r="M336" s="41">
        <v>0</v>
      </c>
      <c r="N336" s="41">
        <v>7800000</v>
      </c>
      <c r="O336" s="41">
        <v>2859503</v>
      </c>
    </row>
    <row r="337" spans="1:15" x14ac:dyDescent="0.25">
      <c r="A337" s="42" t="s">
        <v>826</v>
      </c>
      <c r="B337" s="42" t="s">
        <v>827</v>
      </c>
      <c r="C337" s="41">
        <v>0</v>
      </c>
      <c r="D337" s="41">
        <v>27500000</v>
      </c>
      <c r="E337" s="41">
        <v>0</v>
      </c>
      <c r="F337" s="41">
        <v>12038637</v>
      </c>
      <c r="G337" s="41">
        <v>0</v>
      </c>
      <c r="H337" s="41">
        <v>15461363</v>
      </c>
      <c r="I337" s="41">
        <v>9736037</v>
      </c>
      <c r="J337" s="41">
        <v>12038637</v>
      </c>
      <c r="K337" s="44">
        <v>0</v>
      </c>
      <c r="L337" s="44">
        <v>2302600</v>
      </c>
      <c r="M337" s="41">
        <v>0</v>
      </c>
      <c r="N337" s="41">
        <v>2302600</v>
      </c>
      <c r="O337" s="41">
        <v>9736037</v>
      </c>
    </row>
    <row r="338" spans="1:15" x14ac:dyDescent="0.25">
      <c r="A338" s="42" t="s">
        <v>828</v>
      </c>
      <c r="B338" s="42" t="s">
        <v>829</v>
      </c>
      <c r="C338" s="41">
        <v>0</v>
      </c>
      <c r="D338" s="41">
        <v>5000000</v>
      </c>
      <c r="E338" s="41">
        <v>0</v>
      </c>
      <c r="F338" s="41">
        <v>2095293</v>
      </c>
      <c r="G338" s="41">
        <v>0</v>
      </c>
      <c r="H338" s="41">
        <v>2904707</v>
      </c>
      <c r="I338" s="41">
        <v>0</v>
      </c>
      <c r="J338" s="41">
        <v>2095293</v>
      </c>
      <c r="K338" s="44">
        <v>0</v>
      </c>
      <c r="L338" s="44">
        <v>2095293</v>
      </c>
      <c r="M338" s="41">
        <v>0</v>
      </c>
      <c r="N338" s="41">
        <v>2095293</v>
      </c>
      <c r="O338" s="41">
        <v>0</v>
      </c>
    </row>
    <row r="339" spans="1:15" x14ac:dyDescent="0.25">
      <c r="A339" s="42" t="s">
        <v>830</v>
      </c>
      <c r="B339" s="42" t="s">
        <v>831</v>
      </c>
      <c r="C339" s="41">
        <v>0</v>
      </c>
      <c r="D339" s="41">
        <v>27578000</v>
      </c>
      <c r="E339" s="41">
        <v>0</v>
      </c>
      <c r="F339" s="41">
        <v>20078000</v>
      </c>
      <c r="G339" s="41">
        <v>0</v>
      </c>
      <c r="H339" s="41">
        <v>7500000</v>
      </c>
      <c r="I339" s="41">
        <v>3378000</v>
      </c>
      <c r="J339" s="41">
        <v>20078000</v>
      </c>
      <c r="K339" s="44">
        <v>0</v>
      </c>
      <c r="L339" s="44">
        <v>16700000</v>
      </c>
      <c r="M339" s="41">
        <v>0</v>
      </c>
      <c r="N339" s="41">
        <v>16700000</v>
      </c>
      <c r="O339" s="41">
        <v>3378000</v>
      </c>
    </row>
    <row r="340" spans="1:15" x14ac:dyDescent="0.25">
      <c r="A340" s="42" t="s">
        <v>832</v>
      </c>
      <c r="B340" s="42" t="s">
        <v>833</v>
      </c>
      <c r="C340" s="41">
        <v>0</v>
      </c>
      <c r="D340" s="41">
        <v>22578160</v>
      </c>
      <c r="E340" s="41">
        <v>3056691</v>
      </c>
      <c r="F340" s="41">
        <v>3656691</v>
      </c>
      <c r="G340" s="41">
        <v>3056691</v>
      </c>
      <c r="H340" s="41">
        <v>18921469</v>
      </c>
      <c r="I340" s="41">
        <v>0</v>
      </c>
      <c r="J340" s="41">
        <v>600000</v>
      </c>
      <c r="K340" s="44">
        <v>0</v>
      </c>
      <c r="L340" s="44">
        <v>600000</v>
      </c>
      <c r="M340" s="41">
        <v>0</v>
      </c>
      <c r="N340" s="41">
        <v>600000</v>
      </c>
      <c r="O340" s="41">
        <v>0</v>
      </c>
    </row>
    <row r="341" spans="1:15" x14ac:dyDescent="0.25">
      <c r="A341" s="42" t="s">
        <v>834</v>
      </c>
      <c r="B341" s="42" t="s">
        <v>835</v>
      </c>
      <c r="C341" s="41">
        <v>0</v>
      </c>
      <c r="D341" s="41">
        <v>27578000</v>
      </c>
      <c r="E341" s="41">
        <v>0</v>
      </c>
      <c r="F341" s="41">
        <v>12549800</v>
      </c>
      <c r="G341" s="41">
        <v>0</v>
      </c>
      <c r="H341" s="41">
        <v>15028200</v>
      </c>
      <c r="I341" s="41">
        <v>0</v>
      </c>
      <c r="J341" s="41">
        <v>12549800</v>
      </c>
      <c r="K341" s="44">
        <v>0</v>
      </c>
      <c r="L341" s="44">
        <v>6100000</v>
      </c>
      <c r="M341" s="41">
        <v>0</v>
      </c>
      <c r="N341" s="41">
        <v>6100000</v>
      </c>
      <c r="O341" s="41">
        <v>6449800</v>
      </c>
    </row>
    <row r="342" spans="1:15" x14ac:dyDescent="0.25">
      <c r="A342" s="42" t="s">
        <v>836</v>
      </c>
      <c r="B342" s="42" t="s">
        <v>837</v>
      </c>
      <c r="C342" s="41">
        <v>0</v>
      </c>
      <c r="D342" s="41">
        <v>10000000</v>
      </c>
      <c r="E342" s="41">
        <v>0</v>
      </c>
      <c r="F342" s="41">
        <v>8383224</v>
      </c>
      <c r="G342" s="41">
        <v>55712</v>
      </c>
      <c r="H342" s="41">
        <v>1616776</v>
      </c>
      <c r="I342" s="41">
        <v>0</v>
      </c>
      <c r="J342" s="41">
        <v>8327512</v>
      </c>
      <c r="K342" s="44">
        <v>0</v>
      </c>
      <c r="L342" s="44">
        <v>0</v>
      </c>
      <c r="M342" s="41">
        <v>0</v>
      </c>
      <c r="N342" s="41">
        <v>0</v>
      </c>
      <c r="O342" s="41">
        <v>8327512</v>
      </c>
    </row>
    <row r="343" spans="1:15" x14ac:dyDescent="0.25">
      <c r="A343" s="42" t="s">
        <v>838</v>
      </c>
      <c r="B343" s="42" t="s">
        <v>839</v>
      </c>
      <c r="C343" s="41">
        <v>0</v>
      </c>
      <c r="D343" s="41">
        <v>10000000</v>
      </c>
      <c r="E343" s="41">
        <v>0</v>
      </c>
      <c r="F343" s="41">
        <v>3500000</v>
      </c>
      <c r="G343" s="41">
        <v>219</v>
      </c>
      <c r="H343" s="41">
        <v>6500000</v>
      </c>
      <c r="I343" s="41">
        <v>739381</v>
      </c>
      <c r="J343" s="41">
        <v>3499781</v>
      </c>
      <c r="K343" s="44">
        <v>0</v>
      </c>
      <c r="L343" s="44">
        <v>2760400</v>
      </c>
      <c r="M343" s="41">
        <v>0</v>
      </c>
      <c r="N343" s="41">
        <v>2760400</v>
      </c>
      <c r="O343" s="41">
        <v>739381</v>
      </c>
    </row>
    <row r="344" spans="1:15" x14ac:dyDescent="0.25">
      <c r="A344" s="42" t="s">
        <v>840</v>
      </c>
      <c r="B344" s="42" t="s">
        <v>841</v>
      </c>
      <c r="C344" s="41">
        <v>0</v>
      </c>
      <c r="D344" s="41">
        <v>10000000</v>
      </c>
      <c r="E344" s="41">
        <v>0</v>
      </c>
      <c r="F344" s="41">
        <v>0</v>
      </c>
      <c r="G344" s="41">
        <v>0</v>
      </c>
      <c r="H344" s="41">
        <v>10000000</v>
      </c>
      <c r="I344" s="41">
        <v>0</v>
      </c>
      <c r="J344" s="41">
        <v>0</v>
      </c>
      <c r="K344" s="44">
        <v>0</v>
      </c>
      <c r="L344" s="44">
        <v>0</v>
      </c>
      <c r="M344" s="41">
        <v>0</v>
      </c>
      <c r="N344" s="41">
        <v>0</v>
      </c>
      <c r="O344" s="41">
        <v>0</v>
      </c>
    </row>
    <row r="345" spans="1:15" x14ac:dyDescent="0.25">
      <c r="A345" s="42" t="s">
        <v>842</v>
      </c>
      <c r="B345" s="42" t="s">
        <v>843</v>
      </c>
      <c r="C345" s="41">
        <v>0</v>
      </c>
      <c r="D345" s="41">
        <v>10000000</v>
      </c>
      <c r="E345" s="41">
        <v>0</v>
      </c>
      <c r="F345" s="41">
        <v>6841000</v>
      </c>
      <c r="G345" s="41">
        <v>0</v>
      </c>
      <c r="H345" s="41">
        <v>3159000</v>
      </c>
      <c r="I345" s="41">
        <v>0</v>
      </c>
      <c r="J345" s="41">
        <v>6841000</v>
      </c>
      <c r="K345" s="44">
        <v>0</v>
      </c>
      <c r="L345" s="44">
        <v>6841000</v>
      </c>
      <c r="M345" s="41">
        <v>0</v>
      </c>
      <c r="N345" s="41">
        <v>6841000</v>
      </c>
      <c r="O345" s="41">
        <v>0</v>
      </c>
    </row>
    <row r="346" spans="1:15" x14ac:dyDescent="0.25">
      <c r="A346" s="42" t="s">
        <v>844</v>
      </c>
      <c r="B346" s="42" t="s">
        <v>845</v>
      </c>
      <c r="C346" s="41">
        <v>0</v>
      </c>
      <c r="D346" s="41">
        <v>10000000</v>
      </c>
      <c r="E346" s="41">
        <v>0</v>
      </c>
      <c r="F346" s="41">
        <v>2500100</v>
      </c>
      <c r="G346" s="41">
        <v>0</v>
      </c>
      <c r="H346" s="41">
        <v>7499900</v>
      </c>
      <c r="I346" s="41">
        <v>0</v>
      </c>
      <c r="J346" s="41">
        <v>2500100</v>
      </c>
      <c r="K346" s="44">
        <v>0</v>
      </c>
      <c r="L346" s="44">
        <v>2500100</v>
      </c>
      <c r="M346" s="41">
        <v>0</v>
      </c>
      <c r="N346" s="41">
        <v>2500100</v>
      </c>
      <c r="O346" s="41">
        <v>0</v>
      </c>
    </row>
    <row r="347" spans="1:15" x14ac:dyDescent="0.25">
      <c r="A347" s="42" t="s">
        <v>846</v>
      </c>
      <c r="B347" s="42" t="s">
        <v>847</v>
      </c>
      <c r="C347" s="41">
        <v>0</v>
      </c>
      <c r="D347" s="41">
        <v>10000000</v>
      </c>
      <c r="E347" s="41">
        <v>3000000</v>
      </c>
      <c r="F347" s="41">
        <v>8475500</v>
      </c>
      <c r="G347" s="41">
        <v>0</v>
      </c>
      <c r="H347" s="41">
        <v>1524500</v>
      </c>
      <c r="I347" s="41">
        <v>3000000</v>
      </c>
      <c r="J347" s="41">
        <v>8475500</v>
      </c>
      <c r="K347" s="44">
        <v>3000000</v>
      </c>
      <c r="L347" s="44">
        <v>8475500</v>
      </c>
      <c r="M347" s="41">
        <v>0</v>
      </c>
      <c r="N347" s="41">
        <v>5475500</v>
      </c>
      <c r="O347" s="41">
        <v>3000000</v>
      </c>
    </row>
    <row r="348" spans="1:15" x14ac:dyDescent="0.25">
      <c r="A348" s="42" t="s">
        <v>848</v>
      </c>
      <c r="B348" s="42" t="s">
        <v>849</v>
      </c>
      <c r="C348" s="41">
        <v>0</v>
      </c>
      <c r="D348" s="41">
        <v>10000000</v>
      </c>
      <c r="E348" s="41">
        <v>3000000</v>
      </c>
      <c r="F348" s="41">
        <v>9832224</v>
      </c>
      <c r="G348" s="41">
        <v>3000714</v>
      </c>
      <c r="H348" s="41">
        <v>167776</v>
      </c>
      <c r="I348" s="41">
        <v>1210000</v>
      </c>
      <c r="J348" s="41">
        <v>6831510</v>
      </c>
      <c r="K348" s="44">
        <v>0</v>
      </c>
      <c r="L348" s="44">
        <v>5621510</v>
      </c>
      <c r="M348" s="41">
        <v>0</v>
      </c>
      <c r="N348" s="41">
        <v>5621510</v>
      </c>
      <c r="O348" s="41">
        <v>1210000</v>
      </c>
    </row>
    <row r="349" spans="1:15" x14ac:dyDescent="0.25">
      <c r="A349" s="42" t="s">
        <v>850</v>
      </c>
      <c r="B349" s="42" t="s">
        <v>851</v>
      </c>
      <c r="C349" s="41">
        <v>0</v>
      </c>
      <c r="D349" s="41">
        <v>10000000</v>
      </c>
      <c r="E349" s="41">
        <v>0</v>
      </c>
      <c r="F349" s="41">
        <v>9652618</v>
      </c>
      <c r="G349" s="41">
        <v>656068</v>
      </c>
      <c r="H349" s="41">
        <v>347382</v>
      </c>
      <c r="I349" s="41">
        <v>0</v>
      </c>
      <c r="J349" s="41">
        <v>8996550</v>
      </c>
      <c r="K349" s="44">
        <v>0</v>
      </c>
      <c r="L349" s="44">
        <v>7800000</v>
      </c>
      <c r="M349" s="41">
        <v>0</v>
      </c>
      <c r="N349" s="41">
        <v>7800000</v>
      </c>
      <c r="O349" s="41">
        <v>1196550</v>
      </c>
    </row>
    <row r="350" spans="1:15" x14ac:dyDescent="0.25">
      <c r="A350" s="42" t="s">
        <v>852</v>
      </c>
      <c r="B350" s="42" t="s">
        <v>853</v>
      </c>
      <c r="C350" s="41">
        <v>0</v>
      </c>
      <c r="D350" s="41">
        <v>10000000</v>
      </c>
      <c r="E350" s="41">
        <v>2746632</v>
      </c>
      <c r="F350" s="41">
        <v>3746632</v>
      </c>
      <c r="G350" s="41">
        <v>1217270</v>
      </c>
      <c r="H350" s="41">
        <v>6253368</v>
      </c>
      <c r="I350" s="41">
        <v>1529362</v>
      </c>
      <c r="J350" s="41">
        <v>2529362</v>
      </c>
      <c r="K350" s="44">
        <v>0</v>
      </c>
      <c r="L350" s="44">
        <v>1000000</v>
      </c>
      <c r="M350" s="41">
        <v>0</v>
      </c>
      <c r="N350" s="41">
        <v>1000000</v>
      </c>
      <c r="O350" s="41">
        <v>1529362</v>
      </c>
    </row>
    <row r="351" spans="1:15" x14ac:dyDescent="0.25">
      <c r="A351" s="42" t="s">
        <v>854</v>
      </c>
      <c r="B351" s="42" t="s">
        <v>855</v>
      </c>
      <c r="C351" s="41">
        <v>0</v>
      </c>
      <c r="D351" s="41">
        <v>10000000</v>
      </c>
      <c r="E351" s="41">
        <v>0</v>
      </c>
      <c r="F351" s="41">
        <v>2000000</v>
      </c>
      <c r="G351" s="41">
        <v>0</v>
      </c>
      <c r="H351" s="41">
        <v>8000000</v>
      </c>
      <c r="I351" s="41">
        <v>0</v>
      </c>
      <c r="J351" s="41">
        <v>2000000</v>
      </c>
      <c r="K351" s="44">
        <v>0</v>
      </c>
      <c r="L351" s="44">
        <v>2000000</v>
      </c>
      <c r="M351" s="41">
        <v>0</v>
      </c>
      <c r="N351" s="41">
        <v>2000000</v>
      </c>
      <c r="O351" s="41">
        <v>0</v>
      </c>
    </row>
    <row r="352" spans="1:15" x14ac:dyDescent="0.25">
      <c r="A352" s="42" t="s">
        <v>856</v>
      </c>
      <c r="B352" s="42" t="s">
        <v>857</v>
      </c>
      <c r="C352" s="41">
        <v>0</v>
      </c>
      <c r="D352" s="41">
        <v>10000000</v>
      </c>
      <c r="E352" s="41">
        <v>0</v>
      </c>
      <c r="F352" s="41">
        <v>8300000</v>
      </c>
      <c r="G352" s="41">
        <v>29831</v>
      </c>
      <c r="H352" s="41">
        <v>1700000</v>
      </c>
      <c r="I352" s="41">
        <v>0</v>
      </c>
      <c r="J352" s="41">
        <v>8270169</v>
      </c>
      <c r="K352" s="44">
        <v>1060000</v>
      </c>
      <c r="L352" s="44">
        <v>7210169</v>
      </c>
      <c r="M352" s="41">
        <v>1060000</v>
      </c>
      <c r="N352" s="41">
        <v>7210169</v>
      </c>
      <c r="O352" s="41">
        <v>1060000</v>
      </c>
    </row>
    <row r="353" spans="1:15" x14ac:dyDescent="0.25">
      <c r="A353" s="42" t="s">
        <v>858</v>
      </c>
      <c r="B353" s="42" t="s">
        <v>859</v>
      </c>
      <c r="C353" s="41">
        <v>0</v>
      </c>
      <c r="D353" s="41">
        <v>10000000</v>
      </c>
      <c r="E353" s="41">
        <v>0</v>
      </c>
      <c r="F353" s="41">
        <v>8000000</v>
      </c>
      <c r="G353" s="41">
        <v>5400</v>
      </c>
      <c r="H353" s="41">
        <v>2000000</v>
      </c>
      <c r="I353" s="41">
        <v>0</v>
      </c>
      <c r="J353" s="41">
        <v>7994600</v>
      </c>
      <c r="K353" s="44">
        <v>4244600</v>
      </c>
      <c r="L353" s="44">
        <v>7994600</v>
      </c>
      <c r="M353" s="41">
        <v>4244600</v>
      </c>
      <c r="N353" s="41">
        <v>7994600</v>
      </c>
      <c r="O353" s="41">
        <v>0</v>
      </c>
    </row>
    <row r="354" spans="1:15" x14ac:dyDescent="0.25">
      <c r="A354" s="42" t="s">
        <v>860</v>
      </c>
      <c r="B354" s="42" t="s">
        <v>861</v>
      </c>
      <c r="C354" s="41">
        <v>0</v>
      </c>
      <c r="D354" s="41">
        <v>10000000</v>
      </c>
      <c r="E354" s="41">
        <v>2434540</v>
      </c>
      <c r="F354" s="41">
        <v>4484540</v>
      </c>
      <c r="G354" s="41">
        <v>2860133</v>
      </c>
      <c r="H354" s="41">
        <v>5515460</v>
      </c>
      <c r="I354" s="41">
        <v>0</v>
      </c>
      <c r="J354" s="41">
        <v>1624407</v>
      </c>
      <c r="K354" s="44">
        <v>0</v>
      </c>
      <c r="L354" s="44">
        <v>1624407</v>
      </c>
      <c r="M354" s="41">
        <v>0</v>
      </c>
      <c r="N354" s="41">
        <v>1624407</v>
      </c>
      <c r="O354" s="41">
        <v>0</v>
      </c>
    </row>
    <row r="355" spans="1:15" x14ac:dyDescent="0.25">
      <c r="A355" s="42" t="s">
        <v>862</v>
      </c>
      <c r="B355" s="42" t="s">
        <v>863</v>
      </c>
      <c r="C355" s="41">
        <v>0</v>
      </c>
      <c r="D355" s="41">
        <v>10000000</v>
      </c>
      <c r="E355" s="41">
        <v>0</v>
      </c>
      <c r="F355" s="41">
        <v>4500000</v>
      </c>
      <c r="G355" s="41">
        <v>0</v>
      </c>
      <c r="H355" s="41">
        <v>5500000</v>
      </c>
      <c r="I355" s="41">
        <v>0</v>
      </c>
      <c r="J355" s="41">
        <v>4500000</v>
      </c>
      <c r="K355" s="44">
        <v>0</v>
      </c>
      <c r="L355" s="44">
        <v>4500000</v>
      </c>
      <c r="M355" s="41">
        <v>0</v>
      </c>
      <c r="N355" s="41">
        <v>4500000</v>
      </c>
      <c r="O355" s="41">
        <v>0</v>
      </c>
    </row>
    <row r="356" spans="1:15" x14ac:dyDescent="0.25">
      <c r="A356" s="42" t="s">
        <v>864</v>
      </c>
      <c r="B356" s="42" t="s">
        <v>865</v>
      </c>
      <c r="C356" s="41">
        <v>0</v>
      </c>
      <c r="D356" s="41">
        <v>10000000</v>
      </c>
      <c r="E356" s="41">
        <v>1000000</v>
      </c>
      <c r="F356" s="41">
        <v>3000000</v>
      </c>
      <c r="G356" s="41">
        <v>0</v>
      </c>
      <c r="H356" s="41">
        <v>7000000</v>
      </c>
      <c r="I356" s="41">
        <v>1000000</v>
      </c>
      <c r="J356" s="41">
        <v>3000000</v>
      </c>
      <c r="K356" s="44">
        <v>1000000</v>
      </c>
      <c r="L356" s="44">
        <v>3000000</v>
      </c>
      <c r="M356" s="41">
        <v>1000000</v>
      </c>
      <c r="N356" s="41">
        <v>3000000</v>
      </c>
      <c r="O356" s="41">
        <v>0</v>
      </c>
    </row>
    <row r="357" spans="1:15" x14ac:dyDescent="0.25">
      <c r="A357" s="42" t="s">
        <v>866</v>
      </c>
      <c r="B357" s="42" t="s">
        <v>867</v>
      </c>
      <c r="C357" s="41">
        <v>0</v>
      </c>
      <c r="D357" s="41">
        <v>10000000</v>
      </c>
      <c r="E357" s="41">
        <v>0</v>
      </c>
      <c r="F357" s="41">
        <v>0</v>
      </c>
      <c r="G357" s="41">
        <v>0</v>
      </c>
      <c r="H357" s="41">
        <v>10000000</v>
      </c>
      <c r="I357" s="41">
        <v>0</v>
      </c>
      <c r="J357" s="41">
        <v>0</v>
      </c>
      <c r="K357" s="44">
        <v>0</v>
      </c>
      <c r="L357" s="44">
        <v>0</v>
      </c>
      <c r="M357" s="41">
        <v>0</v>
      </c>
      <c r="N357" s="41">
        <v>0</v>
      </c>
      <c r="O357" s="41">
        <v>0</v>
      </c>
    </row>
    <row r="358" spans="1:15" x14ac:dyDescent="0.25">
      <c r="A358" s="42" t="s">
        <v>868</v>
      </c>
      <c r="B358" s="42" t="s">
        <v>869</v>
      </c>
      <c r="C358" s="41">
        <v>0</v>
      </c>
      <c r="D358" s="41">
        <v>10000000</v>
      </c>
      <c r="E358" s="41">
        <v>0</v>
      </c>
      <c r="F358" s="41">
        <v>0</v>
      </c>
      <c r="G358" s="41">
        <v>0</v>
      </c>
      <c r="H358" s="41">
        <v>10000000</v>
      </c>
      <c r="I358" s="41">
        <v>0</v>
      </c>
      <c r="J358" s="41">
        <v>0</v>
      </c>
      <c r="K358" s="44">
        <v>0</v>
      </c>
      <c r="L358" s="44">
        <v>0</v>
      </c>
      <c r="M358" s="41">
        <v>0</v>
      </c>
      <c r="N358" s="41">
        <v>0</v>
      </c>
      <c r="O358" s="41">
        <v>0</v>
      </c>
    </row>
    <row r="359" spans="1:15" x14ac:dyDescent="0.25">
      <c r="A359" s="42" t="s">
        <v>870</v>
      </c>
      <c r="B359" s="42" t="s">
        <v>871</v>
      </c>
      <c r="C359" s="41">
        <v>0</v>
      </c>
      <c r="D359" s="41">
        <v>10000000</v>
      </c>
      <c r="E359" s="41">
        <v>0</v>
      </c>
      <c r="F359" s="41">
        <v>0</v>
      </c>
      <c r="G359" s="41">
        <v>0</v>
      </c>
      <c r="H359" s="41">
        <v>10000000</v>
      </c>
      <c r="I359" s="41">
        <v>0</v>
      </c>
      <c r="J359" s="41">
        <v>0</v>
      </c>
      <c r="K359" s="44">
        <v>0</v>
      </c>
      <c r="L359" s="44">
        <v>0</v>
      </c>
      <c r="M359" s="41">
        <v>0</v>
      </c>
      <c r="N359" s="41">
        <v>0</v>
      </c>
      <c r="O359" s="41">
        <v>0</v>
      </c>
    </row>
    <row r="360" spans="1:15" x14ac:dyDescent="0.25">
      <c r="A360" s="42" t="s">
        <v>872</v>
      </c>
      <c r="B360" s="42" t="s">
        <v>873</v>
      </c>
      <c r="C360" s="41">
        <v>0</v>
      </c>
      <c r="D360" s="41">
        <v>103418250</v>
      </c>
      <c r="E360" s="41">
        <v>2045674</v>
      </c>
      <c r="F360" s="41">
        <v>2045674</v>
      </c>
      <c r="G360" s="41">
        <v>0</v>
      </c>
      <c r="H360" s="41">
        <v>101372576</v>
      </c>
      <c r="I360" s="41">
        <v>2045674</v>
      </c>
      <c r="J360" s="41">
        <v>2045674</v>
      </c>
      <c r="K360" s="44">
        <v>2045674</v>
      </c>
      <c r="L360" s="44">
        <v>2045674</v>
      </c>
      <c r="M360" s="41">
        <v>2045674</v>
      </c>
      <c r="N360" s="41">
        <v>2045674</v>
      </c>
      <c r="O360" s="41">
        <v>0</v>
      </c>
    </row>
    <row r="361" spans="1:15" x14ac:dyDescent="0.25">
      <c r="A361" s="42" t="s">
        <v>874</v>
      </c>
      <c r="B361" s="42" t="s">
        <v>875</v>
      </c>
      <c r="C361" s="41">
        <v>0</v>
      </c>
      <c r="D361" s="41">
        <v>103418250</v>
      </c>
      <c r="E361" s="41">
        <v>0</v>
      </c>
      <c r="F361" s="41">
        <v>0</v>
      </c>
      <c r="G361" s="41">
        <v>0</v>
      </c>
      <c r="H361" s="41">
        <v>103418250</v>
      </c>
      <c r="I361" s="41">
        <v>0</v>
      </c>
      <c r="J361" s="41">
        <v>0</v>
      </c>
      <c r="K361" s="44">
        <v>0</v>
      </c>
      <c r="L361" s="44">
        <v>0</v>
      </c>
      <c r="M361" s="41">
        <v>0</v>
      </c>
      <c r="N361" s="41">
        <v>0</v>
      </c>
      <c r="O361" s="41">
        <v>0</v>
      </c>
    </row>
    <row r="362" spans="1:15" x14ac:dyDescent="0.25">
      <c r="A362" s="42" t="s">
        <v>876</v>
      </c>
      <c r="B362" s="42" t="s">
        <v>799</v>
      </c>
      <c r="C362" s="41">
        <v>0</v>
      </c>
      <c r="D362" s="41">
        <v>27000000</v>
      </c>
      <c r="E362" s="41">
        <v>700000</v>
      </c>
      <c r="F362" s="41">
        <v>1700000</v>
      </c>
      <c r="G362" s="41">
        <v>402</v>
      </c>
      <c r="H362" s="41">
        <v>25300000</v>
      </c>
      <c r="I362" s="41">
        <v>700000</v>
      </c>
      <c r="J362" s="41">
        <v>1699598</v>
      </c>
      <c r="K362" s="44">
        <v>700000</v>
      </c>
      <c r="L362" s="44">
        <v>700000</v>
      </c>
      <c r="M362" s="41">
        <v>700000</v>
      </c>
      <c r="N362" s="41">
        <v>700000</v>
      </c>
      <c r="O362" s="41">
        <v>999598</v>
      </c>
    </row>
    <row r="363" spans="1:15" x14ac:dyDescent="0.25">
      <c r="A363" s="42" t="s">
        <v>877</v>
      </c>
      <c r="B363" s="42" t="s">
        <v>878</v>
      </c>
      <c r="C363" s="41">
        <v>0</v>
      </c>
      <c r="D363" s="41">
        <v>20000000</v>
      </c>
      <c r="E363" s="41">
        <v>1947000</v>
      </c>
      <c r="F363" s="41">
        <v>12087000</v>
      </c>
      <c r="G363" s="41">
        <v>0</v>
      </c>
      <c r="H363" s="41">
        <v>7913000</v>
      </c>
      <c r="I363" s="41">
        <v>1947000</v>
      </c>
      <c r="J363" s="41">
        <v>12087000</v>
      </c>
      <c r="K363" s="44">
        <v>1947000</v>
      </c>
      <c r="L363" s="44">
        <v>12087000</v>
      </c>
      <c r="M363" s="41">
        <v>1947000</v>
      </c>
      <c r="N363" s="41">
        <v>12087000</v>
      </c>
      <c r="O363" s="41">
        <v>0</v>
      </c>
    </row>
    <row r="364" spans="1:15" x14ac:dyDescent="0.25">
      <c r="A364" s="42" t="s">
        <v>879</v>
      </c>
      <c r="B364" s="42" t="s">
        <v>880</v>
      </c>
      <c r="C364" s="41">
        <v>0</v>
      </c>
      <c r="D364" s="41">
        <v>6894500</v>
      </c>
      <c r="E364" s="41">
        <v>0</v>
      </c>
      <c r="F364" s="41">
        <v>3360000</v>
      </c>
      <c r="G364" s="41">
        <v>3360000</v>
      </c>
      <c r="H364" s="41">
        <v>3534500</v>
      </c>
      <c r="I364" s="41">
        <v>0</v>
      </c>
      <c r="J364" s="41">
        <v>0</v>
      </c>
      <c r="K364" s="44">
        <v>0</v>
      </c>
      <c r="L364" s="44">
        <v>0</v>
      </c>
      <c r="M364" s="41">
        <v>0</v>
      </c>
      <c r="N364" s="41">
        <v>0</v>
      </c>
      <c r="O364" s="41">
        <v>0</v>
      </c>
    </row>
    <row r="365" spans="1:15" x14ac:dyDescent="0.25">
      <c r="A365" s="42" t="s">
        <v>881</v>
      </c>
      <c r="B365" s="42" t="s">
        <v>882</v>
      </c>
      <c r="C365" s="41">
        <v>0</v>
      </c>
      <c r="D365" s="41">
        <v>6894500</v>
      </c>
      <c r="E365" s="41">
        <v>0</v>
      </c>
      <c r="F365" s="41">
        <v>4040000</v>
      </c>
      <c r="G365" s="41">
        <v>0</v>
      </c>
      <c r="H365" s="41">
        <v>2854500</v>
      </c>
      <c r="I365" s="41">
        <v>0</v>
      </c>
      <c r="J365" s="41">
        <v>4040000</v>
      </c>
      <c r="K365" s="44">
        <v>0</v>
      </c>
      <c r="L365" s="44">
        <v>4040000</v>
      </c>
      <c r="M365" s="41">
        <v>0</v>
      </c>
      <c r="N365" s="41">
        <v>4040000</v>
      </c>
      <c r="O365" s="41">
        <v>0</v>
      </c>
    </row>
    <row r="366" spans="1:15" x14ac:dyDescent="0.25">
      <c r="A366" s="42" t="s">
        <v>883</v>
      </c>
      <c r="B366" s="42" t="s">
        <v>884</v>
      </c>
      <c r="C366" s="41">
        <v>0</v>
      </c>
      <c r="D366" s="41">
        <v>55156320</v>
      </c>
      <c r="E366" s="41">
        <v>11013500</v>
      </c>
      <c r="F366" s="41">
        <v>22313500</v>
      </c>
      <c r="G366" s="41">
        <v>4945000</v>
      </c>
      <c r="H366" s="41">
        <v>32842820</v>
      </c>
      <c r="I366" s="41">
        <v>8860000</v>
      </c>
      <c r="J366" s="41">
        <v>17368500</v>
      </c>
      <c r="K366" s="44">
        <v>6560000</v>
      </c>
      <c r="L366" s="44">
        <v>15068500</v>
      </c>
      <c r="M366" s="41">
        <v>6560000</v>
      </c>
      <c r="N366" s="41">
        <v>15068500</v>
      </c>
      <c r="O366" s="41">
        <v>2300000</v>
      </c>
    </row>
    <row r="367" spans="1:15" x14ac:dyDescent="0.25">
      <c r="A367" s="42" t="s">
        <v>885</v>
      </c>
      <c r="B367" s="42" t="s">
        <v>886</v>
      </c>
      <c r="C367" s="41">
        <v>0</v>
      </c>
      <c r="D367" s="41">
        <v>9000000</v>
      </c>
      <c r="E367" s="41">
        <v>4219130</v>
      </c>
      <c r="F367" s="41">
        <v>8219130</v>
      </c>
      <c r="G367" s="41">
        <v>0</v>
      </c>
      <c r="H367" s="41">
        <v>780870</v>
      </c>
      <c r="I367" s="41">
        <v>4219130</v>
      </c>
      <c r="J367" s="41">
        <v>8219130</v>
      </c>
      <c r="K367" s="44">
        <v>6219130</v>
      </c>
      <c r="L367" s="44">
        <v>6219130</v>
      </c>
      <c r="M367" s="41">
        <v>6219130</v>
      </c>
      <c r="N367" s="41">
        <v>6219130</v>
      </c>
      <c r="O367" s="41">
        <v>2000000</v>
      </c>
    </row>
    <row r="368" spans="1:15" x14ac:dyDescent="0.25">
      <c r="A368" s="42" t="s">
        <v>887</v>
      </c>
      <c r="B368" s="42" t="s">
        <v>888</v>
      </c>
      <c r="C368" s="41">
        <v>0</v>
      </c>
      <c r="D368" s="41">
        <v>12000000</v>
      </c>
      <c r="E368" s="41">
        <v>0</v>
      </c>
      <c r="F368" s="41">
        <v>12000000</v>
      </c>
      <c r="G368" s="41">
        <v>0</v>
      </c>
      <c r="H368" s="41">
        <v>0</v>
      </c>
      <c r="I368" s="41">
        <v>0</v>
      </c>
      <c r="J368" s="41">
        <v>12000000</v>
      </c>
      <c r="K368" s="44">
        <v>5000000</v>
      </c>
      <c r="L368" s="44">
        <v>12000000</v>
      </c>
      <c r="M368" s="41">
        <v>5000000</v>
      </c>
      <c r="N368" s="41">
        <v>12000000</v>
      </c>
      <c r="O368" s="41">
        <v>0</v>
      </c>
    </row>
    <row r="369" spans="1:15" x14ac:dyDescent="0.25">
      <c r="A369" s="42" t="s">
        <v>889</v>
      </c>
      <c r="B369" s="42" t="s">
        <v>890</v>
      </c>
      <c r="C369" s="41">
        <v>0</v>
      </c>
      <c r="D369" s="41">
        <v>34000000</v>
      </c>
      <c r="E369" s="41">
        <v>10310000</v>
      </c>
      <c r="F369" s="41">
        <v>24022780</v>
      </c>
      <c r="G369" s="41">
        <v>7500000</v>
      </c>
      <c r="H369" s="41">
        <v>9977220</v>
      </c>
      <c r="I369" s="41">
        <v>2810000</v>
      </c>
      <c r="J369" s="41">
        <v>16522780</v>
      </c>
      <c r="K369" s="44">
        <v>2810000</v>
      </c>
      <c r="L369" s="44">
        <v>16522780</v>
      </c>
      <c r="M369" s="41">
        <v>2810000</v>
      </c>
      <c r="N369" s="41">
        <v>16522780</v>
      </c>
      <c r="O369" s="41">
        <v>0</v>
      </c>
    </row>
    <row r="370" spans="1:15" x14ac:dyDescent="0.25">
      <c r="A370" s="42" t="s">
        <v>891</v>
      </c>
      <c r="B370" s="42" t="s">
        <v>892</v>
      </c>
      <c r="C370" s="41">
        <v>0</v>
      </c>
      <c r="D370" s="41">
        <v>55156000</v>
      </c>
      <c r="E370" s="41">
        <v>4892493</v>
      </c>
      <c r="F370" s="41">
        <v>27275709</v>
      </c>
      <c r="G370" s="41">
        <v>4142493</v>
      </c>
      <c r="H370" s="41">
        <v>27880291</v>
      </c>
      <c r="I370" s="41">
        <v>1500000</v>
      </c>
      <c r="J370" s="41">
        <v>23133216</v>
      </c>
      <c r="K370" s="44">
        <v>1500000</v>
      </c>
      <c r="L370" s="44">
        <v>1500000</v>
      </c>
      <c r="M370" s="41">
        <v>1500000</v>
      </c>
      <c r="N370" s="41">
        <v>1500000</v>
      </c>
      <c r="O370" s="41">
        <v>21633216</v>
      </c>
    </row>
    <row r="371" spans="1:15" x14ac:dyDescent="0.25">
      <c r="A371" s="42" t="s">
        <v>893</v>
      </c>
      <c r="B371" s="42" t="s">
        <v>894</v>
      </c>
      <c r="C371" s="41">
        <v>0</v>
      </c>
      <c r="D371" s="41">
        <v>9220750</v>
      </c>
      <c r="E371" s="41">
        <v>0</v>
      </c>
      <c r="F371" s="41">
        <v>5149875</v>
      </c>
      <c r="G371" s="41">
        <v>500018</v>
      </c>
      <c r="H371" s="41">
        <v>4070875</v>
      </c>
      <c r="I371" s="41">
        <v>0</v>
      </c>
      <c r="J371" s="41">
        <v>4649857</v>
      </c>
      <c r="K371" s="44">
        <v>0</v>
      </c>
      <c r="L371" s="44">
        <v>500000</v>
      </c>
      <c r="M371" s="41">
        <v>0</v>
      </c>
      <c r="N371" s="41">
        <v>500000</v>
      </c>
      <c r="O371" s="41">
        <v>4149857</v>
      </c>
    </row>
    <row r="372" spans="1:15" x14ac:dyDescent="0.25">
      <c r="A372" s="42" t="s">
        <v>895</v>
      </c>
      <c r="B372" s="42" t="s">
        <v>896</v>
      </c>
      <c r="C372" s="41">
        <v>0</v>
      </c>
      <c r="D372" s="41">
        <v>27578000</v>
      </c>
      <c r="E372" s="41">
        <v>2205000</v>
      </c>
      <c r="F372" s="41">
        <v>16402436</v>
      </c>
      <c r="G372" s="41">
        <v>1170000</v>
      </c>
      <c r="H372" s="41">
        <v>11175564</v>
      </c>
      <c r="I372" s="41">
        <v>2205000</v>
      </c>
      <c r="J372" s="41">
        <v>15232436</v>
      </c>
      <c r="K372" s="44">
        <v>11405000</v>
      </c>
      <c r="L372" s="44">
        <v>15232436</v>
      </c>
      <c r="M372" s="41">
        <v>11405000</v>
      </c>
      <c r="N372" s="41">
        <v>15232436</v>
      </c>
      <c r="O372" s="41">
        <v>0</v>
      </c>
    </row>
    <row r="373" spans="1:15" x14ac:dyDescent="0.25">
      <c r="A373" s="42" t="s">
        <v>897</v>
      </c>
      <c r="B373" s="42" t="s">
        <v>898</v>
      </c>
      <c r="C373" s="41">
        <v>0</v>
      </c>
      <c r="D373" s="41">
        <v>27578160</v>
      </c>
      <c r="E373" s="41">
        <v>0</v>
      </c>
      <c r="F373" s="41">
        <v>0</v>
      </c>
      <c r="G373" s="41">
        <v>0</v>
      </c>
      <c r="H373" s="41">
        <v>27578160</v>
      </c>
      <c r="I373" s="41">
        <v>0</v>
      </c>
      <c r="J373" s="41">
        <v>0</v>
      </c>
      <c r="K373" s="44">
        <v>0</v>
      </c>
      <c r="L373" s="44">
        <v>0</v>
      </c>
      <c r="M373" s="41">
        <v>0</v>
      </c>
      <c r="N373" s="41">
        <v>0</v>
      </c>
      <c r="O373" s="41">
        <v>0</v>
      </c>
    </row>
    <row r="374" spans="1:15" x14ac:dyDescent="0.25">
      <c r="A374" s="42" t="s">
        <v>899</v>
      </c>
      <c r="B374" s="42" t="s">
        <v>900</v>
      </c>
      <c r="C374" s="41">
        <v>0</v>
      </c>
      <c r="D374" s="41">
        <v>27578160</v>
      </c>
      <c r="E374" s="41">
        <v>0</v>
      </c>
      <c r="F374" s="41">
        <v>0</v>
      </c>
      <c r="G374" s="41">
        <v>0</v>
      </c>
      <c r="H374" s="41">
        <v>27578160</v>
      </c>
      <c r="I374" s="41">
        <v>0</v>
      </c>
      <c r="J374" s="41">
        <v>0</v>
      </c>
      <c r="K374" s="44">
        <v>0</v>
      </c>
      <c r="L374" s="44">
        <v>0</v>
      </c>
      <c r="M374" s="41">
        <v>0</v>
      </c>
      <c r="N374" s="41">
        <v>0</v>
      </c>
      <c r="O374" s="41">
        <v>0</v>
      </c>
    </row>
    <row r="375" spans="1:15" x14ac:dyDescent="0.25">
      <c r="A375" s="42" t="s">
        <v>901</v>
      </c>
      <c r="B375" s="42" t="s">
        <v>902</v>
      </c>
      <c r="C375" s="41">
        <v>0</v>
      </c>
      <c r="D375" s="41">
        <v>55156320</v>
      </c>
      <c r="E375" s="41">
        <v>376992</v>
      </c>
      <c r="F375" s="41">
        <v>17547918</v>
      </c>
      <c r="G375" s="41">
        <v>500369</v>
      </c>
      <c r="H375" s="41">
        <v>37608402</v>
      </c>
      <c r="I375" s="41">
        <v>7366992</v>
      </c>
      <c r="J375" s="41">
        <v>17047549</v>
      </c>
      <c r="K375" s="44">
        <v>0</v>
      </c>
      <c r="L375" s="44">
        <v>7287330</v>
      </c>
      <c r="M375" s="41">
        <v>2388330</v>
      </c>
      <c r="N375" s="41">
        <v>7287330</v>
      </c>
      <c r="O375" s="41">
        <v>9760219</v>
      </c>
    </row>
    <row r="376" spans="1:15" x14ac:dyDescent="0.25">
      <c r="A376" s="42" t="s">
        <v>903</v>
      </c>
      <c r="B376" s="42" t="s">
        <v>904</v>
      </c>
      <c r="C376" s="41">
        <v>0</v>
      </c>
      <c r="D376" s="41">
        <v>27578160</v>
      </c>
      <c r="E376" s="41">
        <v>0</v>
      </c>
      <c r="F376" s="41">
        <v>17178000</v>
      </c>
      <c r="G376" s="41">
        <v>0</v>
      </c>
      <c r="H376" s="41">
        <v>10400160</v>
      </c>
      <c r="I376" s="41">
        <v>0</v>
      </c>
      <c r="J376" s="41">
        <v>17178000</v>
      </c>
      <c r="K376" s="44">
        <v>1100000</v>
      </c>
      <c r="L376" s="44">
        <v>14978000</v>
      </c>
      <c r="M376" s="41">
        <v>1100000</v>
      </c>
      <c r="N376" s="41">
        <v>14978000</v>
      </c>
      <c r="O376" s="41">
        <v>2200000</v>
      </c>
    </row>
    <row r="377" spans="1:15" x14ac:dyDescent="0.25">
      <c r="A377" s="42" t="s">
        <v>905</v>
      </c>
      <c r="B377" s="42" t="s">
        <v>906</v>
      </c>
      <c r="C377" s="41">
        <v>5400000000</v>
      </c>
      <c r="D377" s="41">
        <v>5400000000</v>
      </c>
      <c r="E377" s="41">
        <v>16555912</v>
      </c>
      <c r="F377" s="41">
        <v>4172767471</v>
      </c>
      <c r="G377" s="41">
        <v>319238134</v>
      </c>
      <c r="H377" s="41">
        <v>1227232529</v>
      </c>
      <c r="I377" s="41">
        <v>377637783</v>
      </c>
      <c r="J377" s="41">
        <v>3853529337</v>
      </c>
      <c r="K377" s="44">
        <v>329452623.58999997</v>
      </c>
      <c r="L377" s="44">
        <v>593109020.58000004</v>
      </c>
      <c r="M377" s="41">
        <v>117520681</v>
      </c>
      <c r="N377" s="41">
        <v>381177077.99000001</v>
      </c>
      <c r="O377" s="41">
        <v>3472352259.0100002</v>
      </c>
    </row>
    <row r="378" spans="1:15" x14ac:dyDescent="0.25">
      <c r="A378" s="42" t="s">
        <v>907</v>
      </c>
      <c r="B378" s="42" t="s">
        <v>906</v>
      </c>
      <c r="C378" s="41">
        <v>5400000000</v>
      </c>
      <c r="D378" s="41">
        <v>5400000000</v>
      </c>
      <c r="E378" s="41">
        <v>16555912</v>
      </c>
      <c r="F378" s="41">
        <v>4172767471</v>
      </c>
      <c r="G378" s="41">
        <v>319238134</v>
      </c>
      <c r="H378" s="41">
        <v>1227232529</v>
      </c>
      <c r="I378" s="41">
        <v>377637783</v>
      </c>
      <c r="J378" s="41">
        <v>3853529337</v>
      </c>
      <c r="K378" s="44">
        <v>329452623.58999997</v>
      </c>
      <c r="L378" s="44">
        <v>593109020.58000004</v>
      </c>
      <c r="M378" s="41">
        <v>117520681</v>
      </c>
      <c r="N378" s="41">
        <v>381177077.99000001</v>
      </c>
      <c r="O378" s="41">
        <v>3472352259.0100002</v>
      </c>
    </row>
    <row r="379" spans="1:15" x14ac:dyDescent="0.25">
      <c r="A379" s="42" t="s">
        <v>908</v>
      </c>
      <c r="B379" s="42" t="s">
        <v>513</v>
      </c>
      <c r="C379" s="41">
        <v>5400000000</v>
      </c>
      <c r="D379" s="41">
        <v>5400000000</v>
      </c>
      <c r="E379" s="41">
        <v>16555912</v>
      </c>
      <c r="F379" s="41">
        <v>4172767471</v>
      </c>
      <c r="G379" s="41">
        <v>319238134</v>
      </c>
      <c r="H379" s="41">
        <v>1227232529</v>
      </c>
      <c r="I379" s="41">
        <v>377637783</v>
      </c>
      <c r="J379" s="41">
        <v>3853529337</v>
      </c>
      <c r="K379" s="44">
        <v>329452623.58999997</v>
      </c>
      <c r="L379" s="44">
        <v>593109020.58000004</v>
      </c>
      <c r="M379" s="41">
        <v>117520681</v>
      </c>
      <c r="N379" s="41">
        <v>381177077.99000001</v>
      </c>
      <c r="O379" s="41">
        <v>3472352259.0100002</v>
      </c>
    </row>
    <row r="380" spans="1:15" x14ac:dyDescent="0.25">
      <c r="A380" s="42" t="s">
        <v>909</v>
      </c>
      <c r="B380" s="42" t="s">
        <v>513</v>
      </c>
      <c r="C380" s="41">
        <v>5400000000</v>
      </c>
      <c r="D380" s="41">
        <v>5400000000</v>
      </c>
      <c r="E380" s="41">
        <v>16555912</v>
      </c>
      <c r="F380" s="41">
        <v>4172767471</v>
      </c>
      <c r="G380" s="41">
        <v>319238134</v>
      </c>
      <c r="H380" s="41">
        <v>1227232529</v>
      </c>
      <c r="I380" s="41">
        <v>377637783</v>
      </c>
      <c r="J380" s="41">
        <v>3853529337</v>
      </c>
      <c r="K380" s="44">
        <v>329452623.58999997</v>
      </c>
      <c r="L380" s="44">
        <v>593109020.58000004</v>
      </c>
      <c r="M380" s="41">
        <v>117520681</v>
      </c>
      <c r="N380" s="41">
        <v>381177077.99000001</v>
      </c>
      <c r="O380" s="41">
        <v>3472352259.0100002</v>
      </c>
    </row>
    <row r="381" spans="1:15" x14ac:dyDescent="0.25">
      <c r="A381" s="42" t="s">
        <v>910</v>
      </c>
      <c r="B381" s="42" t="s">
        <v>516</v>
      </c>
      <c r="C381" s="41">
        <v>5400000000</v>
      </c>
      <c r="D381" s="41">
        <v>5400000000</v>
      </c>
      <c r="E381" s="41">
        <v>16555912</v>
      </c>
      <c r="F381" s="41">
        <v>4172767471</v>
      </c>
      <c r="G381" s="41">
        <v>319238134</v>
      </c>
      <c r="H381" s="41">
        <v>1227232529</v>
      </c>
      <c r="I381" s="41">
        <v>377637783</v>
      </c>
      <c r="J381" s="41">
        <v>3853529337</v>
      </c>
      <c r="K381" s="44">
        <v>329452623.58999997</v>
      </c>
      <c r="L381" s="44">
        <v>593109020.58000004</v>
      </c>
      <c r="M381" s="41">
        <v>117520681</v>
      </c>
      <c r="N381" s="41">
        <v>381177077.99000001</v>
      </c>
      <c r="O381" s="41">
        <v>3472352259.0100002</v>
      </c>
    </row>
    <row r="382" spans="1:15" x14ac:dyDescent="0.25">
      <c r="A382" s="42" t="s">
        <v>911</v>
      </c>
      <c r="B382" s="42" t="s">
        <v>516</v>
      </c>
      <c r="C382" s="41">
        <v>5400000000</v>
      </c>
      <c r="D382" s="41">
        <v>5400000000</v>
      </c>
      <c r="E382" s="41">
        <v>16555912</v>
      </c>
      <c r="F382" s="41">
        <v>4172767471</v>
      </c>
      <c r="G382" s="41">
        <v>319238134</v>
      </c>
      <c r="H382" s="41">
        <v>1227232529</v>
      </c>
      <c r="I382" s="41">
        <v>377637783</v>
      </c>
      <c r="J382" s="41">
        <v>3853529337</v>
      </c>
      <c r="K382" s="44">
        <v>329452623.58999997</v>
      </c>
      <c r="L382" s="44">
        <v>593109020.58000004</v>
      </c>
      <c r="M382" s="41">
        <v>117520681</v>
      </c>
      <c r="N382" s="41">
        <v>381177077.99000001</v>
      </c>
      <c r="O382" s="41">
        <v>3472352259.0100002</v>
      </c>
    </row>
    <row r="383" spans="1:15" x14ac:dyDescent="0.25">
      <c r="A383" s="42" t="s">
        <v>912</v>
      </c>
      <c r="B383" s="42" t="s">
        <v>913</v>
      </c>
      <c r="C383" s="41">
        <v>2200000000</v>
      </c>
      <c r="D383" s="41">
        <v>2200000000</v>
      </c>
      <c r="E383" s="41">
        <v>0</v>
      </c>
      <c r="F383" s="41">
        <v>2200000000</v>
      </c>
      <c r="G383" s="41">
        <v>139900</v>
      </c>
      <c r="H383" s="41">
        <v>0</v>
      </c>
      <c r="I383" s="41">
        <v>0</v>
      </c>
      <c r="J383" s="41">
        <v>2199860100</v>
      </c>
      <c r="K383" s="44">
        <v>23896710</v>
      </c>
      <c r="L383" s="44">
        <v>139858582</v>
      </c>
      <c r="M383" s="41">
        <v>23896710</v>
      </c>
      <c r="N383" s="41">
        <v>139858582</v>
      </c>
      <c r="O383" s="41">
        <v>2060001518</v>
      </c>
    </row>
    <row r="384" spans="1:15" x14ac:dyDescent="0.25">
      <c r="A384" s="42" t="s">
        <v>914</v>
      </c>
      <c r="B384" s="42" t="s">
        <v>915</v>
      </c>
      <c r="C384" s="41">
        <v>3200000000</v>
      </c>
      <c r="D384" s="41">
        <v>3200000000</v>
      </c>
      <c r="E384" s="41">
        <v>16555912</v>
      </c>
      <c r="F384" s="41">
        <v>1972767471</v>
      </c>
      <c r="G384" s="41">
        <v>319098234</v>
      </c>
      <c r="H384" s="41">
        <v>1227232529</v>
      </c>
      <c r="I384" s="41">
        <v>377637783</v>
      </c>
      <c r="J384" s="41">
        <v>1653669237</v>
      </c>
      <c r="K384" s="44">
        <v>305555913.58999997</v>
      </c>
      <c r="L384" s="44">
        <v>453250438.57999998</v>
      </c>
      <c r="M384" s="41">
        <v>93623971</v>
      </c>
      <c r="N384" s="41">
        <v>241318495.99000001</v>
      </c>
      <c r="O384" s="41">
        <v>1412350741.01</v>
      </c>
    </row>
    <row r="385" spans="1:15" x14ac:dyDescent="0.25">
      <c r="A385" s="42" t="s">
        <v>916</v>
      </c>
      <c r="B385" s="42" t="s">
        <v>917</v>
      </c>
      <c r="C385" s="41">
        <v>2000000000</v>
      </c>
      <c r="D385" s="41">
        <v>2000000000</v>
      </c>
      <c r="E385" s="41">
        <v>0</v>
      </c>
      <c r="F385" s="41">
        <v>0</v>
      </c>
      <c r="G385" s="41">
        <v>0</v>
      </c>
      <c r="H385" s="41">
        <v>2000000000</v>
      </c>
      <c r="I385" s="41">
        <v>0</v>
      </c>
      <c r="J385" s="41">
        <v>0</v>
      </c>
      <c r="K385" s="44">
        <v>0</v>
      </c>
      <c r="L385" s="44">
        <v>0</v>
      </c>
      <c r="M385" s="41">
        <v>0</v>
      </c>
      <c r="N385" s="41">
        <v>0</v>
      </c>
      <c r="O385" s="41">
        <v>0</v>
      </c>
    </row>
    <row r="386" spans="1:15" x14ac:dyDescent="0.25">
      <c r="A386" s="42" t="s">
        <v>918</v>
      </c>
      <c r="B386" s="42" t="s">
        <v>917</v>
      </c>
      <c r="C386" s="41">
        <v>2000000000</v>
      </c>
      <c r="D386" s="41">
        <v>2000000000</v>
      </c>
      <c r="E386" s="41">
        <v>0</v>
      </c>
      <c r="F386" s="41">
        <v>0</v>
      </c>
      <c r="G386" s="41">
        <v>0</v>
      </c>
      <c r="H386" s="41">
        <v>2000000000</v>
      </c>
      <c r="I386" s="41">
        <v>0</v>
      </c>
      <c r="J386" s="41">
        <v>0</v>
      </c>
      <c r="K386" s="44">
        <v>0</v>
      </c>
      <c r="L386" s="44">
        <v>0</v>
      </c>
      <c r="M386" s="41">
        <v>0</v>
      </c>
      <c r="N386" s="41">
        <v>0</v>
      </c>
      <c r="O386" s="41">
        <v>0</v>
      </c>
    </row>
    <row r="387" spans="1:15" x14ac:dyDescent="0.25">
      <c r="A387" s="42" t="s">
        <v>919</v>
      </c>
      <c r="B387" s="42" t="s">
        <v>920</v>
      </c>
      <c r="C387" s="41">
        <v>2000000000</v>
      </c>
      <c r="D387" s="41">
        <v>2000000000</v>
      </c>
      <c r="E387" s="41">
        <v>0</v>
      </c>
      <c r="F387" s="41">
        <v>0</v>
      </c>
      <c r="G387" s="41">
        <v>0</v>
      </c>
      <c r="H387" s="41">
        <v>2000000000</v>
      </c>
      <c r="I387" s="41">
        <v>0</v>
      </c>
      <c r="J387" s="41">
        <v>0</v>
      </c>
      <c r="K387" s="44">
        <v>0</v>
      </c>
      <c r="L387" s="44">
        <v>0</v>
      </c>
      <c r="M387" s="41">
        <v>0</v>
      </c>
      <c r="N387" s="41">
        <v>0</v>
      </c>
      <c r="O387" s="41">
        <v>0</v>
      </c>
    </row>
    <row r="388" spans="1:15" x14ac:dyDescent="0.25">
      <c r="A388" s="42" t="s">
        <v>921</v>
      </c>
      <c r="B388" s="42" t="s">
        <v>920</v>
      </c>
      <c r="C388" s="41">
        <v>2000000000</v>
      </c>
      <c r="D388" s="41">
        <v>2000000000</v>
      </c>
      <c r="E388" s="41">
        <v>0</v>
      </c>
      <c r="F388" s="41">
        <v>0</v>
      </c>
      <c r="G388" s="41">
        <v>0</v>
      </c>
      <c r="H388" s="41">
        <v>2000000000</v>
      </c>
      <c r="I388" s="41">
        <v>0</v>
      </c>
      <c r="J388" s="41">
        <v>0</v>
      </c>
      <c r="K388" s="44">
        <v>0</v>
      </c>
      <c r="L388" s="44">
        <v>0</v>
      </c>
      <c r="M388" s="41">
        <v>0</v>
      </c>
      <c r="N388" s="41">
        <v>0</v>
      </c>
      <c r="O388" s="41">
        <v>0</v>
      </c>
    </row>
    <row r="389" spans="1:15" x14ac:dyDescent="0.25">
      <c r="A389" s="42" t="s">
        <v>922</v>
      </c>
      <c r="B389" s="42" t="s">
        <v>923</v>
      </c>
      <c r="C389" s="41">
        <v>2000000000</v>
      </c>
      <c r="D389" s="41">
        <v>2000000000</v>
      </c>
      <c r="E389" s="41">
        <v>0</v>
      </c>
      <c r="F389" s="41">
        <v>0</v>
      </c>
      <c r="G389" s="41">
        <v>0</v>
      </c>
      <c r="H389" s="41">
        <v>2000000000</v>
      </c>
      <c r="I389" s="41">
        <v>0</v>
      </c>
      <c r="J389" s="41">
        <v>0</v>
      </c>
      <c r="K389" s="44">
        <v>0</v>
      </c>
      <c r="L389" s="44">
        <v>0</v>
      </c>
      <c r="M389" s="41">
        <v>0</v>
      </c>
      <c r="N389" s="41">
        <v>0</v>
      </c>
      <c r="O389" s="41">
        <v>0</v>
      </c>
    </row>
    <row r="390" spans="1:15" x14ac:dyDescent="0.25">
      <c r="A390" s="42" t="s">
        <v>924</v>
      </c>
      <c r="B390" s="42" t="s">
        <v>923</v>
      </c>
      <c r="C390" s="41">
        <v>2000000000</v>
      </c>
      <c r="D390" s="41">
        <v>2000000000</v>
      </c>
      <c r="E390" s="41">
        <v>0</v>
      </c>
      <c r="F390" s="41">
        <v>0</v>
      </c>
      <c r="G390" s="41">
        <v>0</v>
      </c>
      <c r="H390" s="41">
        <v>2000000000</v>
      </c>
      <c r="I390" s="41">
        <v>0</v>
      </c>
      <c r="J390" s="41">
        <v>0</v>
      </c>
      <c r="K390" s="44">
        <v>0</v>
      </c>
      <c r="L390" s="44">
        <v>0</v>
      </c>
      <c r="M390" s="41">
        <v>0</v>
      </c>
      <c r="N390" s="41">
        <v>0</v>
      </c>
      <c r="O390" s="41">
        <v>0</v>
      </c>
    </row>
    <row r="391" spans="1:15" x14ac:dyDescent="0.25">
      <c r="A391" s="42" t="s">
        <v>925</v>
      </c>
      <c r="B391" s="42" t="s">
        <v>926</v>
      </c>
      <c r="C391" s="41">
        <v>2000000000</v>
      </c>
      <c r="D391" s="41">
        <v>2000000000</v>
      </c>
      <c r="E391" s="41">
        <v>0</v>
      </c>
      <c r="F391" s="41">
        <v>0</v>
      </c>
      <c r="G391" s="41">
        <v>0</v>
      </c>
      <c r="H391" s="41">
        <v>2000000000</v>
      </c>
      <c r="I391" s="41">
        <v>0</v>
      </c>
      <c r="J391" s="41">
        <v>0</v>
      </c>
      <c r="K391" s="44">
        <v>0</v>
      </c>
      <c r="L391" s="44">
        <v>0</v>
      </c>
      <c r="M391" s="41">
        <v>0</v>
      </c>
      <c r="N391" s="41">
        <v>0</v>
      </c>
      <c r="O391" s="41">
        <v>0</v>
      </c>
    </row>
    <row r="392" spans="1:15" x14ac:dyDescent="0.25">
      <c r="A392" s="42" t="s">
        <v>927</v>
      </c>
      <c r="B392" s="42" t="s">
        <v>928</v>
      </c>
      <c r="C392" s="41">
        <v>0</v>
      </c>
      <c r="D392" s="41">
        <v>3945501127</v>
      </c>
      <c r="E392" s="41">
        <v>591823874</v>
      </c>
      <c r="F392" s="41">
        <v>2314485730</v>
      </c>
      <c r="G392" s="41">
        <v>449489441</v>
      </c>
      <c r="H392" s="41">
        <v>1631015397</v>
      </c>
      <c r="I392" s="41">
        <v>359754217</v>
      </c>
      <c r="J392" s="41">
        <v>1864996289</v>
      </c>
      <c r="K392" s="44">
        <v>288799027</v>
      </c>
      <c r="L392" s="44">
        <v>1130886900</v>
      </c>
      <c r="M392" s="41">
        <v>253132975</v>
      </c>
      <c r="N392" s="41">
        <v>1080896249</v>
      </c>
      <c r="O392" s="41">
        <v>784100040</v>
      </c>
    </row>
    <row r="393" spans="1:15" x14ac:dyDescent="0.25">
      <c r="A393" s="42" t="s">
        <v>929</v>
      </c>
      <c r="B393" s="42" t="s">
        <v>930</v>
      </c>
      <c r="C393" s="41">
        <v>0</v>
      </c>
      <c r="D393" s="41">
        <v>3945501127</v>
      </c>
      <c r="E393" s="41">
        <v>591823874</v>
      </c>
      <c r="F393" s="41">
        <v>2314485730</v>
      </c>
      <c r="G393" s="41">
        <v>449489441</v>
      </c>
      <c r="H393" s="41">
        <v>1631015397</v>
      </c>
      <c r="I393" s="41">
        <v>359754217</v>
      </c>
      <c r="J393" s="41">
        <v>1864996289</v>
      </c>
      <c r="K393" s="44">
        <v>288799027</v>
      </c>
      <c r="L393" s="44">
        <v>1130886900</v>
      </c>
      <c r="M393" s="41">
        <v>253132975</v>
      </c>
      <c r="N393" s="41">
        <v>1080896249</v>
      </c>
      <c r="O393" s="41">
        <v>784100040</v>
      </c>
    </row>
    <row r="394" spans="1:15" x14ac:dyDescent="0.25">
      <c r="A394" s="42" t="s">
        <v>931</v>
      </c>
      <c r="B394" s="42" t="s">
        <v>932</v>
      </c>
      <c r="C394" s="41">
        <v>0</v>
      </c>
      <c r="D394" s="41">
        <v>3945501127</v>
      </c>
      <c r="E394" s="41">
        <v>591823874</v>
      </c>
      <c r="F394" s="41">
        <v>2314485730</v>
      </c>
      <c r="G394" s="41">
        <v>449489441</v>
      </c>
      <c r="H394" s="41">
        <v>1631015397</v>
      </c>
      <c r="I394" s="41">
        <v>359754217</v>
      </c>
      <c r="J394" s="41">
        <v>1864996289</v>
      </c>
      <c r="K394" s="44">
        <v>288799027</v>
      </c>
      <c r="L394" s="44">
        <v>1130886900</v>
      </c>
      <c r="M394" s="41">
        <v>253132975</v>
      </c>
      <c r="N394" s="41">
        <v>1080896249</v>
      </c>
      <c r="O394" s="41">
        <v>784100040</v>
      </c>
    </row>
    <row r="395" spans="1:15" x14ac:dyDescent="0.25">
      <c r="A395" s="42" t="s">
        <v>933</v>
      </c>
      <c r="B395" s="42" t="s">
        <v>69</v>
      </c>
      <c r="C395" s="41">
        <v>0</v>
      </c>
      <c r="D395" s="41">
        <v>242725000</v>
      </c>
      <c r="E395" s="41">
        <v>0</v>
      </c>
      <c r="F395" s="41">
        <v>203131069</v>
      </c>
      <c r="G395" s="41">
        <v>4021781</v>
      </c>
      <c r="H395" s="41">
        <v>39593931</v>
      </c>
      <c r="I395" s="41">
        <v>1497973</v>
      </c>
      <c r="J395" s="41">
        <v>199109288</v>
      </c>
      <c r="K395" s="44">
        <v>21244205</v>
      </c>
      <c r="L395" s="44">
        <v>143368989</v>
      </c>
      <c r="M395" s="41">
        <v>18713286</v>
      </c>
      <c r="N395" s="41">
        <v>138238070</v>
      </c>
      <c r="O395" s="41">
        <v>60871218</v>
      </c>
    </row>
    <row r="396" spans="1:15" x14ac:dyDescent="0.25">
      <c r="A396" s="42" t="s">
        <v>934</v>
      </c>
      <c r="B396" s="42" t="s">
        <v>71</v>
      </c>
      <c r="C396" s="41">
        <v>0</v>
      </c>
      <c r="D396" s="41">
        <v>155000000</v>
      </c>
      <c r="E396" s="41">
        <v>5392439</v>
      </c>
      <c r="F396" s="41">
        <v>134347169</v>
      </c>
      <c r="G396" s="41">
        <v>26</v>
      </c>
      <c r="H396" s="41">
        <v>20652831</v>
      </c>
      <c r="I396" s="41">
        <v>5392439</v>
      </c>
      <c r="J396" s="41">
        <v>134347143</v>
      </c>
      <c r="K396" s="44">
        <v>10839051</v>
      </c>
      <c r="L396" s="44">
        <v>89306485</v>
      </c>
      <c r="M396" s="41">
        <v>15413918</v>
      </c>
      <c r="N396" s="41">
        <v>82156753</v>
      </c>
      <c r="O396" s="41">
        <v>52190390</v>
      </c>
    </row>
    <row r="397" spans="1:15" x14ac:dyDescent="0.25">
      <c r="A397" s="42" t="s">
        <v>935</v>
      </c>
      <c r="B397" s="42" t="s">
        <v>73</v>
      </c>
      <c r="C397" s="41">
        <v>0</v>
      </c>
      <c r="D397" s="41">
        <v>165400000</v>
      </c>
      <c r="E397" s="41">
        <v>0</v>
      </c>
      <c r="F397" s="41">
        <v>146045230</v>
      </c>
      <c r="G397" s="41">
        <v>0</v>
      </c>
      <c r="H397" s="41">
        <v>19354770</v>
      </c>
      <c r="I397" s="41">
        <v>0</v>
      </c>
      <c r="J397" s="41">
        <v>146045230</v>
      </c>
      <c r="K397" s="44">
        <v>10440966</v>
      </c>
      <c r="L397" s="44">
        <v>88811578</v>
      </c>
      <c r="M397" s="41">
        <v>10440966</v>
      </c>
      <c r="N397" s="41">
        <v>88811578</v>
      </c>
      <c r="O397" s="41">
        <v>57233652</v>
      </c>
    </row>
    <row r="398" spans="1:15" x14ac:dyDescent="0.25">
      <c r="A398" s="42" t="s">
        <v>936</v>
      </c>
      <c r="B398" s="42" t="s">
        <v>75</v>
      </c>
      <c r="C398" s="41">
        <v>0</v>
      </c>
      <c r="D398" s="41">
        <v>525167500</v>
      </c>
      <c r="E398" s="41">
        <v>46700000</v>
      </c>
      <c r="F398" s="41">
        <v>237908500</v>
      </c>
      <c r="G398" s="41">
        <v>25650000</v>
      </c>
      <c r="H398" s="41">
        <v>287259000</v>
      </c>
      <c r="I398" s="41">
        <v>78150000</v>
      </c>
      <c r="J398" s="41">
        <v>212258500</v>
      </c>
      <c r="K398" s="44">
        <v>40900000</v>
      </c>
      <c r="L398" s="44">
        <v>85758500</v>
      </c>
      <c r="M398" s="41">
        <v>37350000</v>
      </c>
      <c r="N398" s="41">
        <v>82208500</v>
      </c>
      <c r="O398" s="41">
        <v>130050000</v>
      </c>
    </row>
    <row r="399" spans="1:15" x14ac:dyDescent="0.25">
      <c r="A399" s="42" t="s">
        <v>937</v>
      </c>
      <c r="B399" s="42" t="s">
        <v>77</v>
      </c>
      <c r="C399" s="41">
        <v>0</v>
      </c>
      <c r="D399" s="41">
        <v>1206239309</v>
      </c>
      <c r="E399" s="41">
        <v>76000000</v>
      </c>
      <c r="F399" s="41">
        <v>868747309</v>
      </c>
      <c r="G399" s="41">
        <v>41000000</v>
      </c>
      <c r="H399" s="41">
        <v>337492000</v>
      </c>
      <c r="I399" s="41">
        <v>40100000</v>
      </c>
      <c r="J399" s="41">
        <v>827747309</v>
      </c>
      <c r="K399" s="44">
        <v>139560000</v>
      </c>
      <c r="L399" s="44">
        <v>603169400</v>
      </c>
      <c r="M399" s="41">
        <v>105400000</v>
      </c>
      <c r="N399" s="41">
        <v>569009400</v>
      </c>
      <c r="O399" s="41">
        <v>258737909</v>
      </c>
    </row>
    <row r="400" spans="1:15" x14ac:dyDescent="0.25">
      <c r="A400" s="42" t="s">
        <v>938</v>
      </c>
      <c r="B400" s="42" t="s">
        <v>939</v>
      </c>
      <c r="C400" s="41">
        <v>0</v>
      </c>
      <c r="D400" s="41">
        <v>489170000</v>
      </c>
      <c r="E400" s="41">
        <v>116465252</v>
      </c>
      <c r="F400" s="41">
        <v>338022395</v>
      </c>
      <c r="G400" s="41">
        <v>44751966</v>
      </c>
      <c r="H400" s="41">
        <v>151147605</v>
      </c>
      <c r="I400" s="41">
        <v>208213286</v>
      </c>
      <c r="J400" s="41">
        <v>293270429</v>
      </c>
      <c r="K400" s="44">
        <v>39414286</v>
      </c>
      <c r="L400" s="44">
        <v>74471429</v>
      </c>
      <c r="M400" s="41">
        <v>39414286</v>
      </c>
      <c r="N400" s="41">
        <v>74471429</v>
      </c>
      <c r="O400" s="41">
        <v>218799000</v>
      </c>
    </row>
    <row r="401" spans="1:15" x14ac:dyDescent="0.25">
      <c r="A401" s="42" t="s">
        <v>940</v>
      </c>
      <c r="B401" s="42" t="s">
        <v>83</v>
      </c>
      <c r="C401" s="41">
        <v>0</v>
      </c>
      <c r="D401" s="41">
        <v>16908750</v>
      </c>
      <c r="E401" s="41">
        <v>1690875</v>
      </c>
      <c r="F401" s="41">
        <v>16908750</v>
      </c>
      <c r="G401" s="41">
        <v>4</v>
      </c>
      <c r="H401" s="41">
        <v>0</v>
      </c>
      <c r="I401" s="41">
        <v>1690875</v>
      </c>
      <c r="J401" s="41">
        <v>16908746</v>
      </c>
      <c r="K401" s="44">
        <v>1690875</v>
      </c>
      <c r="L401" s="44">
        <v>10690875</v>
      </c>
      <c r="M401" s="41">
        <v>1690875</v>
      </c>
      <c r="N401" s="41">
        <v>10690875</v>
      </c>
      <c r="O401" s="41">
        <v>6217871</v>
      </c>
    </row>
    <row r="402" spans="1:15" x14ac:dyDescent="0.25">
      <c r="A402" s="42" t="s">
        <v>941</v>
      </c>
      <c r="B402" s="42" t="s">
        <v>85</v>
      </c>
      <c r="C402" s="41">
        <v>0</v>
      </c>
      <c r="D402" s="41">
        <v>111546155</v>
      </c>
      <c r="E402" s="41">
        <v>42275308</v>
      </c>
      <c r="F402" s="41">
        <v>42275308</v>
      </c>
      <c r="G402" s="41">
        <v>33965664</v>
      </c>
      <c r="H402" s="41">
        <v>69270847</v>
      </c>
      <c r="I402" s="41">
        <v>8309644</v>
      </c>
      <c r="J402" s="41">
        <v>8309644</v>
      </c>
      <c r="K402" s="44">
        <v>8309644</v>
      </c>
      <c r="L402" s="44">
        <v>8309644</v>
      </c>
      <c r="M402" s="41">
        <v>8309644</v>
      </c>
      <c r="N402" s="41">
        <v>8309644</v>
      </c>
      <c r="O402" s="41">
        <v>0</v>
      </c>
    </row>
    <row r="403" spans="1:15" x14ac:dyDescent="0.25">
      <c r="A403" s="42" t="s">
        <v>942</v>
      </c>
      <c r="B403" s="42" t="s">
        <v>81</v>
      </c>
      <c r="C403" s="41">
        <v>0</v>
      </c>
      <c r="D403" s="41">
        <v>27000000</v>
      </c>
      <c r="E403" s="41">
        <v>3200000</v>
      </c>
      <c r="F403" s="41">
        <v>27000000</v>
      </c>
      <c r="G403" s="41">
        <v>0</v>
      </c>
      <c r="H403" s="41">
        <v>0</v>
      </c>
      <c r="I403" s="41">
        <v>16400000</v>
      </c>
      <c r="J403" s="41">
        <v>27000000</v>
      </c>
      <c r="K403" s="44">
        <v>16400000</v>
      </c>
      <c r="L403" s="44">
        <v>27000000</v>
      </c>
      <c r="M403" s="41">
        <v>16400000</v>
      </c>
      <c r="N403" s="41">
        <v>27000000</v>
      </c>
      <c r="O403" s="41">
        <v>0</v>
      </c>
    </row>
    <row r="404" spans="1:15" x14ac:dyDescent="0.25">
      <c r="A404" s="42" t="s">
        <v>943</v>
      </c>
      <c r="B404" s="42" t="s">
        <v>87</v>
      </c>
      <c r="C404" s="41">
        <v>0</v>
      </c>
      <c r="D404" s="41">
        <v>976560000</v>
      </c>
      <c r="E404" s="41">
        <v>300100000</v>
      </c>
      <c r="F404" s="41">
        <v>300100000</v>
      </c>
      <c r="G404" s="41">
        <v>300100000</v>
      </c>
      <c r="H404" s="41">
        <v>676460000</v>
      </c>
      <c r="I404" s="41">
        <v>0</v>
      </c>
      <c r="J404" s="41">
        <v>0</v>
      </c>
      <c r="K404" s="44">
        <v>0</v>
      </c>
      <c r="L404" s="44">
        <v>0</v>
      </c>
      <c r="M404" s="41">
        <v>0</v>
      </c>
      <c r="N404" s="41">
        <v>0</v>
      </c>
      <c r="O404" s="41">
        <v>0</v>
      </c>
    </row>
    <row r="405" spans="1:15" x14ac:dyDescent="0.25">
      <c r="A405" s="42" t="s">
        <v>944</v>
      </c>
      <c r="B405" s="42" t="s">
        <v>89</v>
      </c>
      <c r="C405" s="41">
        <v>0</v>
      </c>
      <c r="D405" s="41">
        <v>29784413</v>
      </c>
      <c r="E405" s="41">
        <v>0</v>
      </c>
      <c r="F405" s="41">
        <v>0</v>
      </c>
      <c r="G405" s="41">
        <v>0</v>
      </c>
      <c r="H405" s="41">
        <v>29784413</v>
      </c>
      <c r="I405" s="41">
        <v>0</v>
      </c>
      <c r="J405" s="41">
        <v>0</v>
      </c>
      <c r="K405" s="44">
        <v>0</v>
      </c>
      <c r="L405" s="44">
        <v>0</v>
      </c>
      <c r="M405" s="41">
        <v>0</v>
      </c>
      <c r="N405" s="41">
        <v>0</v>
      </c>
      <c r="O405" s="41">
        <v>0</v>
      </c>
    </row>
    <row r="406" spans="1:15" x14ac:dyDescent="0.25">
      <c r="A406" s="42" t="s">
        <v>945</v>
      </c>
      <c r="B406" s="42" t="s">
        <v>946</v>
      </c>
      <c r="C406" s="41">
        <v>13921500000</v>
      </c>
      <c r="D406" s="41">
        <v>14345791628</v>
      </c>
      <c r="E406" s="41">
        <v>354222730</v>
      </c>
      <c r="F406" s="41">
        <v>13169400609</v>
      </c>
      <c r="G406" s="41">
        <v>3472569949</v>
      </c>
      <c r="H406" s="41">
        <v>1176391019</v>
      </c>
      <c r="I406" s="41">
        <v>836626165</v>
      </c>
      <c r="J406" s="41">
        <v>9696830660</v>
      </c>
      <c r="K406" s="44">
        <v>1303445769</v>
      </c>
      <c r="L406" s="44">
        <v>6845106376.21</v>
      </c>
      <c r="M406" s="41">
        <v>1698231698</v>
      </c>
      <c r="N406" s="41">
        <v>6438844621.1000004</v>
      </c>
      <c r="O406" s="41">
        <v>3257986038.9000001</v>
      </c>
    </row>
    <row r="407" spans="1:15" x14ac:dyDescent="0.25">
      <c r="A407" s="42" t="s">
        <v>947</v>
      </c>
      <c r="B407" s="42" t="s">
        <v>946</v>
      </c>
      <c r="C407" s="41">
        <v>13921500000</v>
      </c>
      <c r="D407" s="41">
        <v>14345791628</v>
      </c>
      <c r="E407" s="41">
        <v>354222730</v>
      </c>
      <c r="F407" s="41">
        <v>13169400609</v>
      </c>
      <c r="G407" s="41">
        <v>3472569949</v>
      </c>
      <c r="H407" s="41">
        <v>1176391019</v>
      </c>
      <c r="I407" s="41">
        <v>836626165</v>
      </c>
      <c r="J407" s="41">
        <v>9696830660</v>
      </c>
      <c r="K407" s="44">
        <v>1303445769</v>
      </c>
      <c r="L407" s="44">
        <v>6845106376.21</v>
      </c>
      <c r="M407" s="41">
        <v>1698231698</v>
      </c>
      <c r="N407" s="41">
        <v>6438844621.1000004</v>
      </c>
      <c r="O407" s="44">
        <v>3257986038.9000001</v>
      </c>
    </row>
    <row r="408" spans="1:15" x14ac:dyDescent="0.25">
      <c r="A408" s="42" t="s">
        <v>948</v>
      </c>
      <c r="B408" s="42" t="s">
        <v>949</v>
      </c>
      <c r="C408" s="41">
        <v>0</v>
      </c>
      <c r="D408" s="41">
        <v>481975795</v>
      </c>
      <c r="E408" s="41">
        <v>0</v>
      </c>
      <c r="F408" s="41">
        <v>32372750</v>
      </c>
      <c r="G408" s="41">
        <v>0</v>
      </c>
      <c r="H408" s="41">
        <v>449603045</v>
      </c>
      <c r="I408" s="41">
        <v>0</v>
      </c>
      <c r="J408" s="41">
        <v>32372750</v>
      </c>
      <c r="K408" s="44">
        <v>2312500</v>
      </c>
      <c r="L408" s="44">
        <v>18620528</v>
      </c>
      <c r="M408" s="41">
        <v>2312500</v>
      </c>
      <c r="N408" s="41">
        <v>18620528</v>
      </c>
      <c r="O408" s="41">
        <v>13752222</v>
      </c>
    </row>
    <row r="409" spans="1:15" x14ac:dyDescent="0.25">
      <c r="A409" s="42" t="s">
        <v>950</v>
      </c>
      <c r="B409" s="42" t="s">
        <v>951</v>
      </c>
      <c r="C409" s="41">
        <v>0</v>
      </c>
      <c r="D409" s="41">
        <v>449603045</v>
      </c>
      <c r="E409" s="41">
        <v>0</v>
      </c>
      <c r="F409" s="41">
        <v>0</v>
      </c>
      <c r="G409" s="41">
        <v>0</v>
      </c>
      <c r="H409" s="41">
        <v>449603045</v>
      </c>
      <c r="I409" s="41">
        <v>0</v>
      </c>
      <c r="J409" s="41">
        <v>0</v>
      </c>
      <c r="K409" s="44">
        <v>0</v>
      </c>
      <c r="L409" s="44">
        <v>0</v>
      </c>
      <c r="M409" s="41">
        <v>0</v>
      </c>
      <c r="N409" s="41">
        <v>0</v>
      </c>
      <c r="O409" s="41">
        <v>0</v>
      </c>
    </row>
    <row r="410" spans="1:15" x14ac:dyDescent="0.25">
      <c r="A410" s="42" t="s">
        <v>952</v>
      </c>
      <c r="B410" s="42" t="s">
        <v>953</v>
      </c>
      <c r="C410" s="41">
        <v>0</v>
      </c>
      <c r="D410" s="41">
        <v>449603045</v>
      </c>
      <c r="E410" s="41">
        <v>0</v>
      </c>
      <c r="F410" s="41">
        <v>0</v>
      </c>
      <c r="G410" s="41">
        <v>0</v>
      </c>
      <c r="H410" s="41">
        <v>449603045</v>
      </c>
      <c r="I410" s="41">
        <v>0</v>
      </c>
      <c r="J410" s="41">
        <v>0</v>
      </c>
      <c r="K410" s="44">
        <v>0</v>
      </c>
      <c r="L410" s="44">
        <v>0</v>
      </c>
      <c r="M410" s="41">
        <v>0</v>
      </c>
      <c r="N410" s="41">
        <v>0</v>
      </c>
      <c r="O410" s="41">
        <v>0</v>
      </c>
    </row>
    <row r="411" spans="1:15" x14ac:dyDescent="0.25">
      <c r="A411" s="42" t="s">
        <v>954</v>
      </c>
      <c r="B411" s="42" t="s">
        <v>955</v>
      </c>
      <c r="C411" s="41">
        <v>0</v>
      </c>
      <c r="D411" s="41">
        <v>449603045</v>
      </c>
      <c r="E411" s="41">
        <v>0</v>
      </c>
      <c r="F411" s="41">
        <v>0</v>
      </c>
      <c r="G411" s="41">
        <v>0</v>
      </c>
      <c r="H411" s="41">
        <v>449603045</v>
      </c>
      <c r="I411" s="41">
        <v>0</v>
      </c>
      <c r="J411" s="41">
        <v>0</v>
      </c>
      <c r="K411" s="44">
        <v>0</v>
      </c>
      <c r="L411" s="44">
        <v>0</v>
      </c>
      <c r="M411" s="41">
        <v>0</v>
      </c>
      <c r="N411" s="41">
        <v>0</v>
      </c>
      <c r="O411" s="41">
        <v>0</v>
      </c>
    </row>
    <row r="412" spans="1:15" x14ac:dyDescent="0.25">
      <c r="A412" s="42" t="s">
        <v>956</v>
      </c>
      <c r="B412" s="42" t="s">
        <v>957</v>
      </c>
      <c r="C412" s="41">
        <v>0</v>
      </c>
      <c r="D412" s="41">
        <v>32372750</v>
      </c>
      <c r="E412" s="41">
        <v>0</v>
      </c>
      <c r="F412" s="41">
        <v>32372750</v>
      </c>
      <c r="G412" s="41">
        <v>0</v>
      </c>
      <c r="H412" s="41">
        <v>0</v>
      </c>
      <c r="I412" s="41">
        <v>0</v>
      </c>
      <c r="J412" s="41">
        <v>32372750</v>
      </c>
      <c r="K412" s="44">
        <v>2312500</v>
      </c>
      <c r="L412" s="44">
        <v>18620528</v>
      </c>
      <c r="M412" s="41">
        <v>2312500</v>
      </c>
      <c r="N412" s="41">
        <v>18620528</v>
      </c>
      <c r="O412" s="41">
        <v>13752222</v>
      </c>
    </row>
    <row r="413" spans="1:15" x14ac:dyDescent="0.25">
      <c r="A413" s="42" t="s">
        <v>958</v>
      </c>
      <c r="B413" s="42" t="s">
        <v>959</v>
      </c>
      <c r="C413" s="41">
        <v>0</v>
      </c>
      <c r="D413" s="41">
        <v>32372750</v>
      </c>
      <c r="E413" s="41">
        <v>0</v>
      </c>
      <c r="F413" s="41">
        <v>32372750</v>
      </c>
      <c r="G413" s="41">
        <v>0</v>
      </c>
      <c r="H413" s="41">
        <v>0</v>
      </c>
      <c r="I413" s="41">
        <v>0</v>
      </c>
      <c r="J413" s="41">
        <v>32372750</v>
      </c>
      <c r="K413" s="44">
        <v>2312500</v>
      </c>
      <c r="L413" s="44">
        <v>18620528</v>
      </c>
      <c r="M413" s="41">
        <v>2312500</v>
      </c>
      <c r="N413" s="41">
        <v>18620528</v>
      </c>
      <c r="O413" s="41">
        <v>13752222</v>
      </c>
    </row>
    <row r="414" spans="1:15" x14ac:dyDescent="0.25">
      <c r="A414" s="42" t="s">
        <v>960</v>
      </c>
      <c r="B414" s="42" t="s">
        <v>95</v>
      </c>
      <c r="C414" s="41">
        <v>0</v>
      </c>
      <c r="D414" s="41">
        <v>32372750</v>
      </c>
      <c r="E414" s="41">
        <v>0</v>
      </c>
      <c r="F414" s="41">
        <v>32372750</v>
      </c>
      <c r="G414" s="41">
        <v>0</v>
      </c>
      <c r="H414" s="41">
        <v>0</v>
      </c>
      <c r="I414" s="41">
        <v>0</v>
      </c>
      <c r="J414" s="41">
        <v>32372750</v>
      </c>
      <c r="K414" s="44">
        <v>2312500</v>
      </c>
      <c r="L414" s="44">
        <v>18620528</v>
      </c>
      <c r="M414" s="41">
        <v>2312500</v>
      </c>
      <c r="N414" s="41">
        <v>18620528</v>
      </c>
      <c r="O414" s="41">
        <v>13752222</v>
      </c>
    </row>
    <row r="415" spans="1:15" x14ac:dyDescent="0.25">
      <c r="A415" s="42" t="s">
        <v>961</v>
      </c>
      <c r="B415" s="42" t="s">
        <v>962</v>
      </c>
      <c r="C415" s="41">
        <v>13921500000</v>
      </c>
      <c r="D415" s="41">
        <v>13863815833</v>
      </c>
      <c r="E415" s="41">
        <v>354222730</v>
      </c>
      <c r="F415" s="41">
        <v>13137027859</v>
      </c>
      <c r="G415" s="41">
        <v>3472569949</v>
      </c>
      <c r="H415" s="41">
        <v>726787974</v>
      </c>
      <c r="I415" s="41">
        <v>836626165</v>
      </c>
      <c r="J415" s="41">
        <v>9664457910</v>
      </c>
      <c r="K415" s="44">
        <v>1301133269</v>
      </c>
      <c r="L415" s="44">
        <v>6826485848.21</v>
      </c>
      <c r="M415" s="41">
        <v>1695919198</v>
      </c>
      <c r="N415" s="41">
        <v>6420224093.1000004</v>
      </c>
      <c r="O415" s="41">
        <v>3244233816.9000001</v>
      </c>
    </row>
    <row r="416" spans="1:15" x14ac:dyDescent="0.25">
      <c r="A416" s="42" t="s">
        <v>963</v>
      </c>
      <c r="B416" s="42" t="s">
        <v>962</v>
      </c>
      <c r="C416" s="41">
        <v>13921500000</v>
      </c>
      <c r="D416" s="41">
        <v>13863815833</v>
      </c>
      <c r="E416" s="41">
        <v>354222730</v>
      </c>
      <c r="F416" s="41">
        <v>13137027859</v>
      </c>
      <c r="G416" s="41">
        <v>3472569949</v>
      </c>
      <c r="H416" s="41">
        <v>726787974</v>
      </c>
      <c r="I416" s="41">
        <v>836626165</v>
      </c>
      <c r="J416" s="41">
        <v>9664457910</v>
      </c>
      <c r="K416" s="44">
        <v>0</v>
      </c>
      <c r="L416" s="44">
        <v>6826485848.21</v>
      </c>
      <c r="M416" s="44">
        <v>1695919198</v>
      </c>
      <c r="N416" s="41">
        <v>6420224093.1000004</v>
      </c>
      <c r="O416" s="41">
        <v>3244233816.9000001</v>
      </c>
    </row>
    <row r="417" spans="1:15" x14ac:dyDescent="0.25">
      <c r="A417" s="42" t="s">
        <v>964</v>
      </c>
      <c r="B417" s="42" t="s">
        <v>168</v>
      </c>
      <c r="C417" s="41">
        <v>6120000000</v>
      </c>
      <c r="D417" s="41">
        <v>6927445008</v>
      </c>
      <c r="E417" s="41">
        <v>620500000</v>
      </c>
      <c r="F417" s="41">
        <v>6912218491</v>
      </c>
      <c r="G417" s="41">
        <v>924355749</v>
      </c>
      <c r="H417" s="41">
        <v>15226517</v>
      </c>
      <c r="I417" s="41">
        <v>199944974</v>
      </c>
      <c r="J417" s="41">
        <v>5987862742</v>
      </c>
      <c r="K417" s="44">
        <v>671003978</v>
      </c>
      <c r="L417" s="44">
        <v>3961629296</v>
      </c>
      <c r="M417" s="41">
        <v>1062722576</v>
      </c>
      <c r="N417" s="41">
        <v>3579059281</v>
      </c>
      <c r="O417" s="41">
        <v>2408803461</v>
      </c>
    </row>
    <row r="418" spans="1:15" x14ac:dyDescent="0.25">
      <c r="A418" s="42" t="s">
        <v>965</v>
      </c>
      <c r="B418" s="42" t="s">
        <v>168</v>
      </c>
      <c r="C418" s="41">
        <v>6120000000</v>
      </c>
      <c r="D418" s="41">
        <v>6927445008</v>
      </c>
      <c r="E418" s="41">
        <v>620500000</v>
      </c>
      <c r="F418" s="41">
        <v>6912218491</v>
      </c>
      <c r="G418" s="41">
        <v>924355749</v>
      </c>
      <c r="H418" s="41">
        <v>15226517</v>
      </c>
      <c r="I418" s="41">
        <v>199944974</v>
      </c>
      <c r="J418" s="41">
        <v>5987862742</v>
      </c>
      <c r="K418" s="44">
        <v>0</v>
      </c>
      <c r="L418" s="44">
        <v>3961629296</v>
      </c>
      <c r="M418" s="44">
        <v>1062722576</v>
      </c>
      <c r="N418" s="41">
        <v>3579059281</v>
      </c>
      <c r="O418" s="41">
        <v>2408803461</v>
      </c>
    </row>
    <row r="419" spans="1:15" x14ac:dyDescent="0.25">
      <c r="A419" s="42" t="s">
        <v>966</v>
      </c>
      <c r="B419" s="42" t="s">
        <v>170</v>
      </c>
      <c r="C419" s="41">
        <v>6120000000</v>
      </c>
      <c r="D419" s="41">
        <v>6927445008</v>
      </c>
      <c r="E419" s="41">
        <v>620500000</v>
      </c>
      <c r="F419" s="41">
        <v>6912218491</v>
      </c>
      <c r="G419" s="41">
        <v>924355749</v>
      </c>
      <c r="H419" s="41">
        <v>15226517</v>
      </c>
      <c r="I419" s="41">
        <v>199944974</v>
      </c>
      <c r="J419" s="41">
        <v>5987862742</v>
      </c>
      <c r="K419" s="44">
        <v>671003978</v>
      </c>
      <c r="L419" s="44">
        <v>3961629296</v>
      </c>
      <c r="M419" s="41">
        <v>1062722576</v>
      </c>
      <c r="N419" s="41">
        <v>3579059281</v>
      </c>
      <c r="O419" s="41">
        <v>2408803461</v>
      </c>
    </row>
    <row r="420" spans="1:15" x14ac:dyDescent="0.25">
      <c r="A420" s="42" t="s">
        <v>967</v>
      </c>
      <c r="B420" s="42" t="s">
        <v>170</v>
      </c>
      <c r="C420" s="41">
        <v>6120000000</v>
      </c>
      <c r="D420" s="41">
        <v>6927445008</v>
      </c>
      <c r="E420" s="41">
        <v>620500000</v>
      </c>
      <c r="F420" s="41">
        <v>6912218491</v>
      </c>
      <c r="G420" s="41">
        <v>924355749</v>
      </c>
      <c r="H420" s="41">
        <v>15226517</v>
      </c>
      <c r="I420" s="41">
        <v>199944974</v>
      </c>
      <c r="J420" s="41">
        <v>5987862742</v>
      </c>
      <c r="K420" s="44">
        <v>0</v>
      </c>
      <c r="L420" s="44">
        <v>3961629296</v>
      </c>
      <c r="M420" s="44">
        <v>1062722576</v>
      </c>
      <c r="N420" s="41">
        <v>3579059281</v>
      </c>
      <c r="O420" s="41">
        <v>2408803461</v>
      </c>
    </row>
    <row r="421" spans="1:15" x14ac:dyDescent="0.25">
      <c r="A421" s="42" t="s">
        <v>968</v>
      </c>
      <c r="B421" s="42" t="s">
        <v>969</v>
      </c>
      <c r="C421" s="41">
        <v>6120000000</v>
      </c>
      <c r="D421" s="41">
        <v>6927445008</v>
      </c>
      <c r="E421" s="41">
        <v>620500000</v>
      </c>
      <c r="F421" s="41">
        <v>6912218491</v>
      </c>
      <c r="G421" s="41">
        <v>924355749</v>
      </c>
      <c r="H421" s="41">
        <v>15226517</v>
      </c>
      <c r="I421" s="41">
        <v>199944974</v>
      </c>
      <c r="J421" s="41">
        <v>5987862742</v>
      </c>
      <c r="K421" s="44">
        <v>671003978</v>
      </c>
      <c r="L421" s="44">
        <v>3961629296</v>
      </c>
      <c r="M421" s="41">
        <v>1062722576</v>
      </c>
      <c r="N421" s="41">
        <v>3579059281</v>
      </c>
      <c r="O421" s="41">
        <v>2408803461</v>
      </c>
    </row>
    <row r="422" spans="1:15" x14ac:dyDescent="0.25">
      <c r="A422" s="42" t="s">
        <v>970</v>
      </c>
      <c r="B422" s="42" t="s">
        <v>971</v>
      </c>
      <c r="C422" s="41">
        <v>7265000000</v>
      </c>
      <c r="D422" s="41">
        <v>5980948017</v>
      </c>
      <c r="E422" s="41">
        <v>-285489270</v>
      </c>
      <c r="F422" s="41">
        <v>5814852916</v>
      </c>
      <c r="G422" s="41">
        <v>2533441543</v>
      </c>
      <c r="H422" s="41">
        <v>166095101</v>
      </c>
      <c r="I422" s="41">
        <v>600703311</v>
      </c>
      <c r="J422" s="41">
        <v>3281411373</v>
      </c>
      <c r="K422" s="44">
        <v>551511836</v>
      </c>
      <c r="L422" s="44">
        <v>2603103078.21</v>
      </c>
      <c r="M422" s="41">
        <v>561779167</v>
      </c>
      <c r="N422" s="41">
        <v>2586611338.0999999</v>
      </c>
      <c r="O422" s="41">
        <v>694800034.89999998</v>
      </c>
    </row>
    <row r="423" spans="1:15" x14ac:dyDescent="0.25">
      <c r="A423" s="42" t="s">
        <v>972</v>
      </c>
      <c r="B423" s="42" t="s">
        <v>971</v>
      </c>
      <c r="C423" s="41">
        <v>7265000000</v>
      </c>
      <c r="D423" s="41">
        <v>5980948017</v>
      </c>
      <c r="E423" s="41">
        <v>-285489270</v>
      </c>
      <c r="F423" s="41">
        <v>5814852916</v>
      </c>
      <c r="G423" s="41">
        <v>2533441543</v>
      </c>
      <c r="H423" s="41">
        <v>166095101</v>
      </c>
      <c r="I423" s="41">
        <v>600703311</v>
      </c>
      <c r="J423" s="41">
        <v>3281411373</v>
      </c>
      <c r="K423" s="44">
        <v>0</v>
      </c>
      <c r="L423" s="44">
        <v>2603103078.21</v>
      </c>
      <c r="M423" s="44">
        <v>561779167</v>
      </c>
      <c r="N423" s="41">
        <v>2586611338.0999999</v>
      </c>
      <c r="O423" s="41">
        <v>694800034.89999998</v>
      </c>
    </row>
    <row r="424" spans="1:15" x14ac:dyDescent="0.25">
      <c r="A424" s="42" t="s">
        <v>973</v>
      </c>
      <c r="B424" s="42" t="s">
        <v>974</v>
      </c>
      <c r="C424" s="41">
        <v>4920000000</v>
      </c>
      <c r="D424" s="41">
        <v>3872549832</v>
      </c>
      <c r="E424" s="41">
        <v>-298740000</v>
      </c>
      <c r="F424" s="41">
        <v>3712219613</v>
      </c>
      <c r="G424" s="41">
        <v>1536284205</v>
      </c>
      <c r="H424" s="41">
        <v>160330219</v>
      </c>
      <c r="I424" s="41">
        <v>513415763</v>
      </c>
      <c r="J424" s="41">
        <v>2175935408</v>
      </c>
      <c r="K424" s="44">
        <v>433004465</v>
      </c>
      <c r="L424" s="44">
        <v>1535517005.1099999</v>
      </c>
      <c r="M424" s="41">
        <v>427187091</v>
      </c>
      <c r="N424" s="41">
        <v>1522419328.8900001</v>
      </c>
      <c r="O424" s="41">
        <v>653516079.11000001</v>
      </c>
    </row>
    <row r="425" spans="1:15" x14ac:dyDescent="0.25">
      <c r="A425" s="42" t="s">
        <v>975</v>
      </c>
      <c r="B425" s="42" t="s">
        <v>974</v>
      </c>
      <c r="C425" s="41">
        <v>4920000000</v>
      </c>
      <c r="D425" s="41">
        <v>3872549832</v>
      </c>
      <c r="E425" s="41">
        <v>-298740000</v>
      </c>
      <c r="F425" s="41">
        <v>3712219613</v>
      </c>
      <c r="G425" s="41">
        <v>1536284205</v>
      </c>
      <c r="H425" s="41">
        <v>160330219</v>
      </c>
      <c r="I425" s="41">
        <v>513415763</v>
      </c>
      <c r="J425" s="41">
        <v>2175935408</v>
      </c>
      <c r="K425" s="44">
        <v>0</v>
      </c>
      <c r="L425" s="44">
        <v>1535517005.1099999</v>
      </c>
      <c r="M425" s="44">
        <v>427187091</v>
      </c>
      <c r="N425" s="41">
        <v>1522419328.8900001</v>
      </c>
      <c r="O425" s="41">
        <v>653516079.11000001</v>
      </c>
    </row>
    <row r="426" spans="1:15" x14ac:dyDescent="0.25">
      <c r="A426" s="42" t="s">
        <v>976</v>
      </c>
      <c r="B426" s="42" t="s">
        <v>17</v>
      </c>
      <c r="C426" s="41">
        <v>2720000000</v>
      </c>
      <c r="D426" s="41">
        <v>1842549832</v>
      </c>
      <c r="E426" s="41">
        <v>-298500000</v>
      </c>
      <c r="F426" s="41">
        <v>1789534284</v>
      </c>
      <c r="G426" s="41">
        <v>607005016</v>
      </c>
      <c r="H426" s="41">
        <v>53015548</v>
      </c>
      <c r="I426" s="41">
        <v>208514203</v>
      </c>
      <c r="J426" s="41">
        <v>1182529268</v>
      </c>
      <c r="K426" s="44">
        <v>95519588.359999999</v>
      </c>
      <c r="L426" s="44">
        <v>672548382.94000006</v>
      </c>
      <c r="M426" s="41">
        <v>95732142.359999999</v>
      </c>
      <c r="N426" s="41">
        <v>665480634.72000003</v>
      </c>
      <c r="O426" s="41">
        <v>517048633.27999997</v>
      </c>
    </row>
    <row r="427" spans="1:15" x14ac:dyDescent="0.25">
      <c r="A427" s="42" t="s">
        <v>977</v>
      </c>
      <c r="B427" s="42" t="s">
        <v>24</v>
      </c>
      <c r="C427" s="41">
        <v>2200000000</v>
      </c>
      <c r="D427" s="41">
        <v>2030000000</v>
      </c>
      <c r="E427" s="41">
        <v>-240000</v>
      </c>
      <c r="F427" s="41">
        <v>1922685329</v>
      </c>
      <c r="G427" s="41">
        <v>929279189</v>
      </c>
      <c r="H427" s="41">
        <v>107314671</v>
      </c>
      <c r="I427" s="41">
        <v>304901560</v>
      </c>
      <c r="J427" s="41">
        <v>993406140</v>
      </c>
      <c r="K427" s="44">
        <v>337484876.63999999</v>
      </c>
      <c r="L427" s="44">
        <v>862968622.16999996</v>
      </c>
      <c r="M427" s="41">
        <v>331454948.63999999</v>
      </c>
      <c r="N427" s="41">
        <v>856938694.16999996</v>
      </c>
      <c r="O427" s="41">
        <v>136467445.83000001</v>
      </c>
    </row>
    <row r="428" spans="1:15" x14ac:dyDescent="0.25">
      <c r="A428" s="42" t="s">
        <v>978</v>
      </c>
      <c r="B428" s="42" t="s">
        <v>26</v>
      </c>
      <c r="C428" s="41">
        <v>2345000000</v>
      </c>
      <c r="D428" s="41">
        <v>2108398185</v>
      </c>
      <c r="E428" s="41">
        <v>13250730</v>
      </c>
      <c r="F428" s="41">
        <v>2102633303</v>
      </c>
      <c r="G428" s="41">
        <v>997157338</v>
      </c>
      <c r="H428" s="41">
        <v>5764882</v>
      </c>
      <c r="I428" s="41">
        <v>87287548</v>
      </c>
      <c r="J428" s="41">
        <v>1105475965</v>
      </c>
      <c r="K428" s="44">
        <v>118507371</v>
      </c>
      <c r="L428" s="44">
        <v>1067586073.1</v>
      </c>
      <c r="M428" s="41">
        <v>134592076</v>
      </c>
      <c r="N428" s="41">
        <v>1064192009.21</v>
      </c>
      <c r="O428" s="41">
        <v>41283955.789999999</v>
      </c>
    </row>
    <row r="429" spans="1:15" x14ac:dyDescent="0.25">
      <c r="A429" s="42" t="s">
        <v>979</v>
      </c>
      <c r="B429" s="42" t="s">
        <v>26</v>
      </c>
      <c r="C429" s="41">
        <v>2345000000</v>
      </c>
      <c r="D429" s="41">
        <v>2108398185</v>
      </c>
      <c r="E429" s="41">
        <v>13250730</v>
      </c>
      <c r="F429" s="41">
        <v>2102633303</v>
      </c>
      <c r="G429" s="41">
        <v>997157338</v>
      </c>
      <c r="H429" s="41">
        <v>5764882</v>
      </c>
      <c r="I429" s="41">
        <v>87287548</v>
      </c>
      <c r="J429" s="41">
        <v>1105475965</v>
      </c>
      <c r="K429" s="44">
        <v>0</v>
      </c>
      <c r="L429" s="44">
        <v>1067586073.1</v>
      </c>
      <c r="M429" s="44">
        <v>134592076</v>
      </c>
      <c r="N429" s="41">
        <v>1064192009.21</v>
      </c>
      <c r="O429" s="41">
        <v>41283955.789999999</v>
      </c>
    </row>
    <row r="430" spans="1:15" x14ac:dyDescent="0.25">
      <c r="A430" s="42" t="s">
        <v>980</v>
      </c>
      <c r="B430" s="42" t="s">
        <v>981</v>
      </c>
      <c r="C430" s="41">
        <v>1275000000</v>
      </c>
      <c r="D430" s="41">
        <v>1101779105</v>
      </c>
      <c r="E430" s="41">
        <v>-162509270</v>
      </c>
      <c r="F430" s="41">
        <v>1101779105</v>
      </c>
      <c r="G430" s="41">
        <v>300794701</v>
      </c>
      <c r="H430" s="41">
        <v>0</v>
      </c>
      <c r="I430" s="41">
        <v>67879776</v>
      </c>
      <c r="J430" s="41">
        <v>800984404</v>
      </c>
      <c r="K430" s="44">
        <v>74043599</v>
      </c>
      <c r="L430" s="44">
        <v>791453558.10000002</v>
      </c>
      <c r="M430" s="41">
        <v>90092804</v>
      </c>
      <c r="N430" s="41">
        <v>791123994.21000004</v>
      </c>
      <c r="O430" s="41">
        <v>9860409.7899999991</v>
      </c>
    </row>
    <row r="431" spans="1:15" x14ac:dyDescent="0.25">
      <c r="A431" s="42" t="s">
        <v>982</v>
      </c>
      <c r="B431" s="42" t="s">
        <v>61</v>
      </c>
      <c r="C431" s="41">
        <v>1020000000</v>
      </c>
      <c r="D431" s="41">
        <v>860665170</v>
      </c>
      <c r="E431" s="41">
        <v>150000000</v>
      </c>
      <c r="F431" s="41">
        <v>860665170</v>
      </c>
      <c r="G431" s="41">
        <v>647930297</v>
      </c>
      <c r="H431" s="41">
        <v>0</v>
      </c>
      <c r="I431" s="41">
        <v>8747772</v>
      </c>
      <c r="J431" s="41">
        <v>212734873</v>
      </c>
      <c r="K431" s="44">
        <v>36303772</v>
      </c>
      <c r="L431" s="44">
        <v>186875827</v>
      </c>
      <c r="M431" s="41">
        <v>36339272</v>
      </c>
      <c r="N431" s="41">
        <v>183811327</v>
      </c>
      <c r="O431" s="41">
        <v>28923546</v>
      </c>
    </row>
    <row r="432" spans="1:15" x14ac:dyDescent="0.25">
      <c r="A432" s="42" t="s">
        <v>983</v>
      </c>
      <c r="B432" s="42" t="s">
        <v>984</v>
      </c>
      <c r="C432" s="41">
        <v>50000000</v>
      </c>
      <c r="D432" s="41">
        <v>145953910</v>
      </c>
      <c r="E432" s="41">
        <v>25760000</v>
      </c>
      <c r="F432" s="41">
        <v>140189028</v>
      </c>
      <c r="G432" s="41">
        <v>48432340</v>
      </c>
      <c r="H432" s="41">
        <v>5764882</v>
      </c>
      <c r="I432" s="41">
        <v>10660000</v>
      </c>
      <c r="J432" s="41">
        <v>91756688</v>
      </c>
      <c r="K432" s="44">
        <v>8160000</v>
      </c>
      <c r="L432" s="44">
        <v>89256688</v>
      </c>
      <c r="M432" s="41">
        <v>8160000</v>
      </c>
      <c r="N432" s="41">
        <v>89256688</v>
      </c>
      <c r="O432" s="41">
        <v>2500000</v>
      </c>
    </row>
    <row r="433" spans="1:15" x14ac:dyDescent="0.25">
      <c r="A433" s="42" t="s">
        <v>985</v>
      </c>
      <c r="B433" s="42" t="s">
        <v>986</v>
      </c>
      <c r="C433" s="41">
        <v>536500000</v>
      </c>
      <c r="D433" s="41">
        <v>955422808</v>
      </c>
      <c r="E433" s="41">
        <v>19212000</v>
      </c>
      <c r="F433" s="41">
        <v>409956452</v>
      </c>
      <c r="G433" s="41">
        <v>14772657</v>
      </c>
      <c r="H433" s="41">
        <v>545466356</v>
      </c>
      <c r="I433" s="41">
        <v>35977880</v>
      </c>
      <c r="J433" s="41">
        <v>395183795</v>
      </c>
      <c r="K433" s="44">
        <v>78617455</v>
      </c>
      <c r="L433" s="44">
        <v>261753474</v>
      </c>
      <c r="M433" s="41">
        <v>71417455</v>
      </c>
      <c r="N433" s="41">
        <v>254553474</v>
      </c>
      <c r="O433" s="41">
        <v>140630321</v>
      </c>
    </row>
    <row r="434" spans="1:15" x14ac:dyDescent="0.25">
      <c r="A434" s="42" t="s">
        <v>987</v>
      </c>
      <c r="B434" s="42" t="s">
        <v>986</v>
      </c>
      <c r="C434" s="41">
        <v>536500000</v>
      </c>
      <c r="D434" s="41">
        <v>955422808</v>
      </c>
      <c r="E434" s="41">
        <v>19212000</v>
      </c>
      <c r="F434" s="41">
        <v>409956452</v>
      </c>
      <c r="G434" s="41">
        <v>14772657</v>
      </c>
      <c r="H434" s="41">
        <v>545466356</v>
      </c>
      <c r="I434" s="41">
        <v>35977880</v>
      </c>
      <c r="J434" s="41">
        <v>395183795</v>
      </c>
      <c r="K434" s="44">
        <v>0</v>
      </c>
      <c r="L434" s="44">
        <v>261753474</v>
      </c>
      <c r="M434" s="44">
        <v>71417455</v>
      </c>
      <c r="N434" s="41">
        <v>254553474</v>
      </c>
      <c r="O434" s="41">
        <v>140630321</v>
      </c>
    </row>
    <row r="435" spans="1:15" x14ac:dyDescent="0.25">
      <c r="A435" s="42" t="s">
        <v>988</v>
      </c>
      <c r="B435" s="42" t="s">
        <v>989</v>
      </c>
      <c r="C435" s="41">
        <v>499500000</v>
      </c>
      <c r="D435" s="41">
        <v>759653087</v>
      </c>
      <c r="E435" s="41">
        <v>19212000</v>
      </c>
      <c r="F435" s="41">
        <v>382631452</v>
      </c>
      <c r="G435" s="41">
        <v>14772657</v>
      </c>
      <c r="H435" s="41">
        <v>377021635</v>
      </c>
      <c r="I435" s="41">
        <v>21797880</v>
      </c>
      <c r="J435" s="41">
        <v>367858795</v>
      </c>
      <c r="K435" s="44">
        <v>78617455</v>
      </c>
      <c r="L435" s="44">
        <v>248608474</v>
      </c>
      <c r="M435" s="41">
        <v>71417455</v>
      </c>
      <c r="N435" s="41">
        <v>241408474</v>
      </c>
      <c r="O435" s="41">
        <v>126450321</v>
      </c>
    </row>
    <row r="436" spans="1:15" x14ac:dyDescent="0.25">
      <c r="A436" s="42" t="s">
        <v>990</v>
      </c>
      <c r="B436" s="42" t="s">
        <v>989</v>
      </c>
      <c r="C436" s="41">
        <v>499500000</v>
      </c>
      <c r="D436" s="41">
        <v>759653087</v>
      </c>
      <c r="E436" s="41">
        <v>19212000</v>
      </c>
      <c r="F436" s="41">
        <v>382631452</v>
      </c>
      <c r="G436" s="41">
        <v>14772657</v>
      </c>
      <c r="H436" s="41">
        <v>377021635</v>
      </c>
      <c r="I436" s="41">
        <v>21797880</v>
      </c>
      <c r="J436" s="41">
        <v>367858795</v>
      </c>
      <c r="K436" s="44">
        <v>0</v>
      </c>
      <c r="L436" s="44">
        <v>248608474</v>
      </c>
      <c r="M436" s="44">
        <v>71417455</v>
      </c>
      <c r="N436" s="41">
        <v>241408474</v>
      </c>
      <c r="O436" s="41">
        <v>126450321</v>
      </c>
    </row>
    <row r="437" spans="1:15" x14ac:dyDescent="0.25">
      <c r="A437" s="42" t="s">
        <v>991</v>
      </c>
      <c r="B437" s="42" t="s">
        <v>93</v>
      </c>
      <c r="C437" s="41">
        <v>500000</v>
      </c>
      <c r="D437" s="41">
        <v>500000</v>
      </c>
      <c r="E437" s="41">
        <v>0</v>
      </c>
      <c r="F437" s="41">
        <v>0</v>
      </c>
      <c r="G437" s="41">
        <v>0</v>
      </c>
      <c r="H437" s="41">
        <v>500000</v>
      </c>
      <c r="I437" s="41">
        <v>0</v>
      </c>
      <c r="J437" s="41">
        <v>0</v>
      </c>
      <c r="K437" s="44">
        <v>0</v>
      </c>
      <c r="L437" s="44">
        <v>0</v>
      </c>
      <c r="M437" s="41">
        <v>0</v>
      </c>
      <c r="N437" s="41">
        <v>0</v>
      </c>
      <c r="O437" s="41">
        <v>0</v>
      </c>
    </row>
    <row r="438" spans="1:15" x14ac:dyDescent="0.25">
      <c r="A438" s="42" t="s">
        <v>992</v>
      </c>
      <c r="B438" s="42" t="s">
        <v>95</v>
      </c>
      <c r="C438" s="41">
        <v>60000000</v>
      </c>
      <c r="D438" s="41">
        <v>285196800</v>
      </c>
      <c r="E438" s="41">
        <v>0</v>
      </c>
      <c r="F438" s="41">
        <v>165136800</v>
      </c>
      <c r="G438" s="41">
        <v>8032</v>
      </c>
      <c r="H438" s="41">
        <v>120060000</v>
      </c>
      <c r="I438" s="41">
        <v>0</v>
      </c>
      <c r="J438" s="41">
        <v>165128768</v>
      </c>
      <c r="K438" s="44">
        <v>12831000</v>
      </c>
      <c r="L438" s="44">
        <v>99262028</v>
      </c>
      <c r="M438" s="41">
        <v>12831000</v>
      </c>
      <c r="N438" s="41">
        <v>99262028</v>
      </c>
      <c r="O438" s="41">
        <v>65866740</v>
      </c>
    </row>
    <row r="439" spans="1:15" x14ac:dyDescent="0.25">
      <c r="A439" s="42" t="s">
        <v>993</v>
      </c>
      <c r="B439" s="42" t="s">
        <v>97</v>
      </c>
      <c r="C439" s="41">
        <v>40000000</v>
      </c>
      <c r="D439" s="41">
        <v>74956287</v>
      </c>
      <c r="E439" s="41">
        <v>7200000</v>
      </c>
      <c r="F439" s="41">
        <v>45528000</v>
      </c>
      <c r="G439" s="41">
        <v>0</v>
      </c>
      <c r="H439" s="41">
        <v>29428287</v>
      </c>
      <c r="I439" s="41">
        <v>7200000</v>
      </c>
      <c r="J439" s="41">
        <v>45528000</v>
      </c>
      <c r="K439" s="44">
        <v>7200000</v>
      </c>
      <c r="L439" s="44">
        <v>23645000</v>
      </c>
      <c r="M439" s="41">
        <v>0</v>
      </c>
      <c r="N439" s="41">
        <v>16445000</v>
      </c>
      <c r="O439" s="41">
        <v>29083000</v>
      </c>
    </row>
    <row r="440" spans="1:15" x14ac:dyDescent="0.25">
      <c r="A440" s="42" t="s">
        <v>994</v>
      </c>
      <c r="B440" s="42" t="s">
        <v>99</v>
      </c>
      <c r="C440" s="41">
        <v>212500000</v>
      </c>
      <c r="D440" s="41">
        <v>212500000</v>
      </c>
      <c r="E440" s="41">
        <v>0</v>
      </c>
      <c r="F440" s="41">
        <v>32377807</v>
      </c>
      <c r="G440" s="41">
        <v>4</v>
      </c>
      <c r="H440" s="41">
        <v>180122193</v>
      </c>
      <c r="I440" s="41">
        <v>0</v>
      </c>
      <c r="J440" s="41">
        <v>32377803</v>
      </c>
      <c r="K440" s="44">
        <v>1532836</v>
      </c>
      <c r="L440" s="44">
        <v>20754953</v>
      </c>
      <c r="M440" s="41">
        <v>1532836</v>
      </c>
      <c r="N440" s="41">
        <v>20754953</v>
      </c>
      <c r="O440" s="41">
        <v>11622850</v>
      </c>
    </row>
    <row r="441" spans="1:15" x14ac:dyDescent="0.25">
      <c r="A441" s="42" t="s">
        <v>995</v>
      </c>
      <c r="B441" s="42" t="s">
        <v>101</v>
      </c>
      <c r="C441" s="41">
        <v>144500000</v>
      </c>
      <c r="D441" s="41">
        <v>144500000</v>
      </c>
      <c r="E441" s="41">
        <v>12012000</v>
      </c>
      <c r="F441" s="41">
        <v>128176650</v>
      </c>
      <c r="G441" s="41">
        <v>14764621</v>
      </c>
      <c r="H441" s="41">
        <v>16323350</v>
      </c>
      <c r="I441" s="41">
        <v>14597880</v>
      </c>
      <c r="J441" s="41">
        <v>113412029</v>
      </c>
      <c r="K441" s="44">
        <v>57053619</v>
      </c>
      <c r="L441" s="44">
        <v>93534298</v>
      </c>
      <c r="M441" s="41">
        <v>57053619</v>
      </c>
      <c r="N441" s="41">
        <v>93534298</v>
      </c>
      <c r="O441" s="41">
        <v>19877731</v>
      </c>
    </row>
    <row r="442" spans="1:15" x14ac:dyDescent="0.25">
      <c r="A442" s="42" t="s">
        <v>996</v>
      </c>
      <c r="B442" s="42" t="s">
        <v>103</v>
      </c>
      <c r="C442" s="41">
        <v>2000000</v>
      </c>
      <c r="D442" s="41">
        <v>2000000</v>
      </c>
      <c r="E442" s="41">
        <v>0</v>
      </c>
      <c r="F442" s="41">
        <v>0</v>
      </c>
      <c r="G442" s="41">
        <v>0</v>
      </c>
      <c r="H442" s="41">
        <v>2000000</v>
      </c>
      <c r="I442" s="41">
        <v>0</v>
      </c>
      <c r="J442" s="41">
        <v>0</v>
      </c>
      <c r="K442" s="44">
        <v>0</v>
      </c>
      <c r="L442" s="44">
        <v>0</v>
      </c>
      <c r="M442" s="41">
        <v>0</v>
      </c>
      <c r="N442" s="41">
        <v>0</v>
      </c>
      <c r="O442" s="41">
        <v>0</v>
      </c>
    </row>
    <row r="443" spans="1:15" x14ac:dyDescent="0.25">
      <c r="A443" s="42" t="s">
        <v>997</v>
      </c>
      <c r="B443" s="42" t="s">
        <v>105</v>
      </c>
      <c r="C443" s="41">
        <v>10000000</v>
      </c>
      <c r="D443" s="41">
        <v>10000000</v>
      </c>
      <c r="E443" s="41">
        <v>0</v>
      </c>
      <c r="F443" s="41">
        <v>0</v>
      </c>
      <c r="G443" s="41">
        <v>0</v>
      </c>
      <c r="H443" s="41">
        <v>10000000</v>
      </c>
      <c r="I443" s="41">
        <v>0</v>
      </c>
      <c r="J443" s="41">
        <v>0</v>
      </c>
      <c r="K443" s="44">
        <v>0</v>
      </c>
      <c r="L443" s="44">
        <v>0</v>
      </c>
      <c r="M443" s="41">
        <v>0</v>
      </c>
      <c r="N443" s="41">
        <v>0</v>
      </c>
      <c r="O443" s="41">
        <v>0</v>
      </c>
    </row>
    <row r="444" spans="1:15" x14ac:dyDescent="0.25">
      <c r="A444" s="42" t="s">
        <v>998</v>
      </c>
      <c r="B444" s="42" t="s">
        <v>107</v>
      </c>
      <c r="C444" s="41">
        <v>20000000</v>
      </c>
      <c r="D444" s="41">
        <v>20000000</v>
      </c>
      <c r="E444" s="41">
        <v>0</v>
      </c>
      <c r="F444" s="41">
        <v>11412195</v>
      </c>
      <c r="G444" s="41">
        <v>0</v>
      </c>
      <c r="H444" s="41">
        <v>8587805</v>
      </c>
      <c r="I444" s="41">
        <v>0</v>
      </c>
      <c r="J444" s="41">
        <v>11412195</v>
      </c>
      <c r="K444" s="44">
        <v>0</v>
      </c>
      <c r="L444" s="44">
        <v>11412195</v>
      </c>
      <c r="M444" s="41">
        <v>0</v>
      </c>
      <c r="N444" s="41">
        <v>11412195</v>
      </c>
      <c r="O444" s="41">
        <v>0</v>
      </c>
    </row>
    <row r="445" spans="1:15" x14ac:dyDescent="0.25">
      <c r="A445" s="42" t="s">
        <v>999</v>
      </c>
      <c r="B445" s="42" t="s">
        <v>109</v>
      </c>
      <c r="C445" s="41">
        <v>10000000</v>
      </c>
      <c r="D445" s="41">
        <v>10000000</v>
      </c>
      <c r="E445" s="41">
        <v>0</v>
      </c>
      <c r="F445" s="41">
        <v>0</v>
      </c>
      <c r="G445" s="41">
        <v>0</v>
      </c>
      <c r="H445" s="41">
        <v>10000000</v>
      </c>
      <c r="I445" s="41">
        <v>0</v>
      </c>
      <c r="J445" s="41">
        <v>0</v>
      </c>
      <c r="K445" s="44">
        <v>0</v>
      </c>
      <c r="L445" s="44">
        <v>0</v>
      </c>
      <c r="M445" s="41">
        <v>0</v>
      </c>
      <c r="N445" s="41">
        <v>0</v>
      </c>
      <c r="O445" s="41">
        <v>0</v>
      </c>
    </row>
    <row r="446" spans="1:15" x14ac:dyDescent="0.25">
      <c r="A446" s="42" t="s">
        <v>1000</v>
      </c>
      <c r="B446" s="42" t="s">
        <v>1001</v>
      </c>
      <c r="C446" s="41">
        <v>37000000</v>
      </c>
      <c r="D446" s="41">
        <v>195769721</v>
      </c>
      <c r="E446" s="41">
        <v>0</v>
      </c>
      <c r="F446" s="41">
        <v>27325000</v>
      </c>
      <c r="G446" s="41">
        <v>0</v>
      </c>
      <c r="H446" s="41">
        <v>168444721</v>
      </c>
      <c r="I446" s="41">
        <v>14180000</v>
      </c>
      <c r="J446" s="41">
        <v>27325000</v>
      </c>
      <c r="K446" s="44">
        <v>0</v>
      </c>
      <c r="L446" s="44">
        <v>13145000</v>
      </c>
      <c r="M446" s="41">
        <v>0</v>
      </c>
      <c r="N446" s="41">
        <v>13145000</v>
      </c>
      <c r="O446" s="41">
        <v>14180000</v>
      </c>
    </row>
    <row r="447" spans="1:15" x14ac:dyDescent="0.25">
      <c r="A447" s="42" t="s">
        <v>1002</v>
      </c>
      <c r="B447" s="42" t="s">
        <v>1001</v>
      </c>
      <c r="C447" s="41">
        <v>37000000</v>
      </c>
      <c r="D447" s="41">
        <v>195769721</v>
      </c>
      <c r="E447" s="41">
        <v>0</v>
      </c>
      <c r="F447" s="41">
        <v>27325000</v>
      </c>
      <c r="G447" s="41">
        <v>0</v>
      </c>
      <c r="H447" s="41">
        <v>168444721</v>
      </c>
      <c r="I447" s="41">
        <v>14180000</v>
      </c>
      <c r="J447" s="41">
        <v>27325000</v>
      </c>
      <c r="K447" s="44">
        <v>0</v>
      </c>
      <c r="L447" s="44">
        <v>13145000</v>
      </c>
      <c r="M447" s="44">
        <v>0</v>
      </c>
      <c r="N447" s="41">
        <v>13145000</v>
      </c>
      <c r="O447" s="41">
        <v>14180000</v>
      </c>
    </row>
    <row r="448" spans="1:15" x14ac:dyDescent="0.25">
      <c r="A448" s="42" t="s">
        <v>1003</v>
      </c>
      <c r="B448" s="42" t="s">
        <v>113</v>
      </c>
      <c r="C448" s="41">
        <v>10000000</v>
      </c>
      <c r="D448" s="41">
        <v>10000000</v>
      </c>
      <c r="E448" s="41">
        <v>0</v>
      </c>
      <c r="F448" s="41">
        <v>9995000</v>
      </c>
      <c r="G448" s="41">
        <v>0</v>
      </c>
      <c r="H448" s="41">
        <v>5000</v>
      </c>
      <c r="I448" s="41">
        <v>0</v>
      </c>
      <c r="J448" s="41">
        <v>9995000</v>
      </c>
      <c r="K448" s="44">
        <v>0</v>
      </c>
      <c r="L448" s="44">
        <v>9995000</v>
      </c>
      <c r="M448" s="41">
        <v>0</v>
      </c>
      <c r="N448" s="41">
        <v>9995000</v>
      </c>
      <c r="O448" s="41">
        <v>0</v>
      </c>
    </row>
    <row r="449" spans="1:16" ht="12.75" customHeight="1" x14ac:dyDescent="0.25">
      <c r="A449" s="42" t="s">
        <v>1004</v>
      </c>
      <c r="B449" s="42" t="s">
        <v>115</v>
      </c>
      <c r="C449" s="41">
        <v>22000000</v>
      </c>
      <c r="D449" s="41">
        <v>176203021</v>
      </c>
      <c r="E449" s="41">
        <v>0</v>
      </c>
      <c r="F449" s="41">
        <v>14180000</v>
      </c>
      <c r="G449" s="41">
        <v>0</v>
      </c>
      <c r="H449" s="41">
        <v>162023021</v>
      </c>
      <c r="I449" s="41">
        <v>14180000</v>
      </c>
      <c r="J449" s="41">
        <v>14180000</v>
      </c>
      <c r="K449" s="44">
        <v>0</v>
      </c>
      <c r="L449" s="44">
        <v>0</v>
      </c>
      <c r="M449" s="41">
        <v>0</v>
      </c>
      <c r="N449" s="41">
        <v>0</v>
      </c>
      <c r="O449" s="41">
        <v>14180000</v>
      </c>
    </row>
    <row r="450" spans="1:16" ht="12.75" customHeight="1" x14ac:dyDescent="0.25">
      <c r="A450" s="42" t="s">
        <v>1005</v>
      </c>
      <c r="B450" s="42" t="s">
        <v>1006</v>
      </c>
      <c r="C450" s="41">
        <v>5000000</v>
      </c>
      <c r="D450" s="41">
        <v>7196100</v>
      </c>
      <c r="E450" s="41">
        <v>0</v>
      </c>
      <c r="F450" s="41">
        <v>3150000</v>
      </c>
      <c r="G450" s="41">
        <v>0</v>
      </c>
      <c r="H450" s="41">
        <v>4046100</v>
      </c>
      <c r="I450" s="41">
        <v>0</v>
      </c>
      <c r="J450" s="41">
        <v>3150000</v>
      </c>
      <c r="K450" s="44">
        <v>0</v>
      </c>
      <c r="L450" s="44">
        <v>3150000</v>
      </c>
      <c r="M450" s="41">
        <v>0</v>
      </c>
      <c r="N450" s="41">
        <v>3150000</v>
      </c>
      <c r="O450" s="41">
        <v>0</v>
      </c>
    </row>
    <row r="451" spans="1:16" ht="12.75" customHeight="1" x14ac:dyDescent="0.25">
      <c r="A451" s="42" t="s">
        <v>1007</v>
      </c>
      <c r="B451" s="42" t="s">
        <v>119</v>
      </c>
      <c r="C451" s="41">
        <v>0</v>
      </c>
      <c r="D451" s="41">
        <v>2370600</v>
      </c>
      <c r="E451" s="41">
        <v>0</v>
      </c>
      <c r="F451" s="41">
        <v>0</v>
      </c>
      <c r="G451" s="41">
        <v>0</v>
      </c>
      <c r="H451" s="41">
        <v>2370600</v>
      </c>
      <c r="I451" s="41">
        <v>0</v>
      </c>
      <c r="J451" s="41">
        <v>0</v>
      </c>
      <c r="K451" s="44">
        <v>0</v>
      </c>
      <c r="L451" s="44">
        <v>0</v>
      </c>
      <c r="M451" s="41">
        <v>0</v>
      </c>
      <c r="N451" s="41">
        <v>0</v>
      </c>
      <c r="O451" s="41">
        <v>0</v>
      </c>
    </row>
    <row r="452" spans="1:16" ht="12.75" customHeight="1" x14ac:dyDescent="0.25">
      <c r="A452" s="42" t="s">
        <v>1008</v>
      </c>
      <c r="C452" s="41">
        <v>128871328846</v>
      </c>
      <c r="D452" s="41">
        <v>128871328846</v>
      </c>
      <c r="E452" s="41">
        <v>158469658981</v>
      </c>
      <c r="F452" s="41">
        <v>6996249838</v>
      </c>
      <c r="G452" s="41">
        <v>123652506450</v>
      </c>
      <c r="H452" s="41">
        <v>12736076966</v>
      </c>
      <c r="I452" s="41">
        <v>34817152531</v>
      </c>
      <c r="J452" s="41">
        <v>11744983896</v>
      </c>
      <c r="K452" s="41">
        <v>110916429484</v>
      </c>
      <c r="L452" s="41">
        <v>11098287225</v>
      </c>
      <c r="M452" s="41">
        <v>99629736254.630005</v>
      </c>
      <c r="N452" s="41">
        <v>10755897060.5</v>
      </c>
      <c r="O452" s="41">
        <v>97883131069.619995</v>
      </c>
      <c r="P452" s="41">
        <v>13033298414.379999</v>
      </c>
    </row>
    <row r="453" spans="1:16" ht="12.75" customHeight="1" x14ac:dyDescent="0.25">
      <c r="A453" s="42" t="s">
        <v>1009</v>
      </c>
      <c r="C453" s="41">
        <v>27819178843</v>
      </c>
      <c r="D453" s="41">
        <v>27819178843</v>
      </c>
      <c r="E453" s="41">
        <v>39141079412</v>
      </c>
      <c r="F453" s="41">
        <v>1218293122</v>
      </c>
      <c r="G453" s="41">
        <v>28076609504</v>
      </c>
      <c r="H453" s="41">
        <v>4567061665</v>
      </c>
      <c r="I453" s="41">
        <v>11064469908</v>
      </c>
      <c r="J453" s="41">
        <v>1742263049</v>
      </c>
      <c r="K453" s="41">
        <v>23509547839</v>
      </c>
      <c r="L453" s="41">
        <v>2508010370</v>
      </c>
      <c r="M453" s="41">
        <v>17532760961.369999</v>
      </c>
      <c r="N453" s="41">
        <v>2497290925.5</v>
      </c>
      <c r="O453" s="41">
        <v>16055229347.370001</v>
      </c>
      <c r="P453" s="44">
        <v>7454318491.6300001</v>
      </c>
    </row>
    <row r="454" spans="1:16" ht="12.75" customHeight="1" x14ac:dyDescent="0.25">
      <c r="A454" s="42" t="s">
        <v>203</v>
      </c>
      <c r="C454" s="41">
        <v>156690507689</v>
      </c>
      <c r="D454" s="41">
        <v>156690507689</v>
      </c>
      <c r="E454" s="41">
        <v>197610738393</v>
      </c>
      <c r="F454" s="41">
        <v>8214542960</v>
      </c>
      <c r="G454" s="41">
        <v>151729115954</v>
      </c>
      <c r="H454" s="41">
        <v>17303138631</v>
      </c>
      <c r="I454" s="41">
        <v>45881622439</v>
      </c>
      <c r="J454" s="41">
        <v>13487246945</v>
      </c>
      <c r="K454" s="41">
        <v>134425977323</v>
      </c>
      <c r="L454" s="41">
        <v>13606297595</v>
      </c>
      <c r="M454" s="41">
        <v>117162497216</v>
      </c>
      <c r="N454" s="41">
        <v>13253187986</v>
      </c>
      <c r="O454" s="41">
        <v>113938360416.99001</v>
      </c>
      <c r="P454" s="41">
        <v>20487616906.009998</v>
      </c>
    </row>
    <row r="455" spans="1:16" ht="12.75" customHeight="1" x14ac:dyDescent="0.25">
      <c r="A455" s="42" t="s">
        <v>1010</v>
      </c>
    </row>
    <row r="456" spans="1:16" ht="12.75" customHeight="1" x14ac:dyDescent="0.25">
      <c r="A456" s="42" t="s">
        <v>207</v>
      </c>
      <c r="B456" s="42" t="s">
        <v>208</v>
      </c>
      <c r="C456" s="42" t="s">
        <v>209</v>
      </c>
      <c r="D456" s="42" t="s">
        <v>1011</v>
      </c>
      <c r="E456" s="42" t="s">
        <v>1012</v>
      </c>
      <c r="F456" s="42" t="s">
        <v>1013</v>
      </c>
      <c r="G456" s="42" t="s">
        <v>1014</v>
      </c>
      <c r="H456" s="42" t="s">
        <v>1015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opLeftCell="A95" zoomScale="148" zoomScaleNormal="148" workbookViewId="0">
      <selection activeCell="H108" sqref="H108"/>
    </sheetView>
  </sheetViews>
  <sheetFormatPr baseColWidth="10" defaultColWidth="20.42578125" defaultRowHeight="11.25" x14ac:dyDescent="0.2"/>
  <cols>
    <col min="1" max="1" width="8.28515625" style="45" customWidth="1"/>
    <col min="2" max="2" width="30.7109375" style="45" customWidth="1"/>
    <col min="3" max="3" width="13.7109375" style="45" customWidth="1"/>
    <col min="4" max="4" width="12.28515625" style="45" customWidth="1"/>
    <col min="5" max="5" width="10.42578125" style="45" customWidth="1"/>
    <col min="6" max="6" width="12.28515625" style="45" customWidth="1"/>
    <col min="7" max="7" width="12.42578125" style="45" customWidth="1"/>
    <col min="8" max="8" width="12.5703125" style="45" customWidth="1"/>
    <col min="9" max="9" width="11.85546875" style="45" customWidth="1"/>
    <col min="10" max="16384" width="20.42578125" style="45"/>
  </cols>
  <sheetData>
    <row r="1" spans="1:10" x14ac:dyDescent="0.2">
      <c r="A1" s="5"/>
      <c r="B1" s="232" t="s">
        <v>1016</v>
      </c>
      <c r="C1" s="232"/>
      <c r="D1" s="232"/>
      <c r="E1" s="232"/>
      <c r="F1" s="232"/>
      <c r="G1" s="232"/>
      <c r="H1" s="233"/>
      <c r="I1" s="6"/>
    </row>
    <row r="2" spans="1:10" x14ac:dyDescent="0.2">
      <c r="A2" s="7"/>
      <c r="B2" s="235" t="s">
        <v>1017</v>
      </c>
      <c r="C2" s="235"/>
      <c r="D2" s="235"/>
      <c r="E2" s="235"/>
      <c r="F2" s="235"/>
      <c r="G2" s="235"/>
      <c r="H2" s="234"/>
      <c r="I2" s="8"/>
    </row>
    <row r="3" spans="1:10" x14ac:dyDescent="0.2">
      <c r="A3" s="7"/>
      <c r="B3" s="235" t="s">
        <v>1018</v>
      </c>
      <c r="C3" s="235"/>
      <c r="D3" s="235"/>
      <c r="E3" s="235"/>
      <c r="F3" s="235"/>
      <c r="G3" s="235"/>
      <c r="H3" s="234"/>
      <c r="I3" s="8"/>
    </row>
    <row r="4" spans="1:10" x14ac:dyDescent="0.2">
      <c r="A4" s="7"/>
      <c r="B4" s="235" t="s">
        <v>1019</v>
      </c>
      <c r="C4" s="235"/>
      <c r="D4" s="235"/>
      <c r="E4" s="235"/>
      <c r="F4" s="235"/>
      <c r="G4" s="235"/>
      <c r="H4" s="234"/>
      <c r="I4" s="8"/>
    </row>
    <row r="5" spans="1:10" x14ac:dyDescent="0.2">
      <c r="A5" s="7"/>
      <c r="B5" s="235" t="s">
        <v>1033</v>
      </c>
      <c r="C5" s="235"/>
      <c r="D5" s="235"/>
      <c r="E5" s="235"/>
      <c r="F5" s="235"/>
      <c r="G5" s="235"/>
      <c r="H5" s="234"/>
      <c r="I5" s="8"/>
    </row>
    <row r="6" spans="1:10" ht="12" thickBot="1" x14ac:dyDescent="0.25">
      <c r="A6" s="7"/>
      <c r="B6" s="88" t="s">
        <v>1020</v>
      </c>
      <c r="C6" s="88"/>
      <c r="D6" s="88"/>
      <c r="E6" s="88"/>
      <c r="F6" s="88"/>
      <c r="G6" s="89"/>
      <c r="H6" s="234"/>
      <c r="I6" s="8"/>
    </row>
    <row r="7" spans="1:10" ht="15.75" customHeight="1" x14ac:dyDescent="0.2">
      <c r="A7" s="226" t="s">
        <v>1021</v>
      </c>
      <c r="B7" s="228" t="s">
        <v>1022</v>
      </c>
      <c r="C7" s="228" t="s">
        <v>1023</v>
      </c>
      <c r="D7" s="230" t="s">
        <v>1024</v>
      </c>
      <c r="E7" s="231"/>
      <c r="F7" s="228" t="s">
        <v>1025</v>
      </c>
      <c r="G7" s="224" t="s">
        <v>1026</v>
      </c>
      <c r="H7" s="217" t="s">
        <v>1027</v>
      </c>
      <c r="I7" s="219" t="s">
        <v>1028</v>
      </c>
    </row>
    <row r="8" spans="1:10" ht="15.75" customHeight="1" thickBot="1" x14ac:dyDescent="0.25">
      <c r="A8" s="227"/>
      <c r="B8" s="229"/>
      <c r="C8" s="229"/>
      <c r="D8" s="92" t="s">
        <v>1029</v>
      </c>
      <c r="E8" s="92" t="s">
        <v>1030</v>
      </c>
      <c r="F8" s="229"/>
      <c r="G8" s="225"/>
      <c r="H8" s="218"/>
      <c r="I8" s="220"/>
    </row>
    <row r="9" spans="1:10" ht="10.5" customHeight="1" thickBot="1" x14ac:dyDescent="0.25">
      <c r="A9" s="98">
        <v>1</v>
      </c>
      <c r="B9" s="99">
        <v>2</v>
      </c>
      <c r="C9" s="99">
        <v>3</v>
      </c>
      <c r="D9" s="221">
        <v>4</v>
      </c>
      <c r="E9" s="221"/>
      <c r="F9" s="99">
        <v>5</v>
      </c>
      <c r="G9" s="99">
        <v>6</v>
      </c>
      <c r="H9" s="100" t="s">
        <v>1031</v>
      </c>
      <c r="I9" s="101" t="s">
        <v>1032</v>
      </c>
    </row>
    <row r="10" spans="1:10" x14ac:dyDescent="0.2">
      <c r="A10" s="51"/>
      <c r="B10" s="205"/>
      <c r="C10" s="206"/>
      <c r="D10" s="206"/>
      <c r="E10" s="206"/>
      <c r="F10" s="206"/>
      <c r="G10" s="206"/>
      <c r="H10" s="207"/>
      <c r="I10" s="208"/>
    </row>
    <row r="11" spans="1:10" ht="17.25" customHeight="1" x14ac:dyDescent="0.2">
      <c r="A11" s="52" t="s">
        <v>2</v>
      </c>
      <c r="B11" s="53" t="s">
        <v>3</v>
      </c>
      <c r="C11" s="54">
        <f>C13+C88</f>
        <v>156690507689</v>
      </c>
      <c r="D11" s="54">
        <f>D13+D88</f>
        <v>40921230705</v>
      </c>
      <c r="E11" s="54">
        <f>E13+E88</f>
        <v>1000000</v>
      </c>
      <c r="F11" s="54">
        <f>F13+F88</f>
        <v>197610738394</v>
      </c>
      <c r="G11" s="54">
        <f>G13+G88</f>
        <v>121225101343</v>
      </c>
      <c r="H11" s="55">
        <f>G11-F11</f>
        <v>-76385637051</v>
      </c>
      <c r="I11" s="56">
        <f>G11/F11*100</f>
        <v>61.345401736872788</v>
      </c>
    </row>
    <row r="12" spans="1:10" ht="11.25" customHeight="1" x14ac:dyDescent="0.2">
      <c r="A12" s="52"/>
      <c r="B12" s="53"/>
      <c r="C12" s="54"/>
      <c r="D12" s="54"/>
      <c r="E12" s="54"/>
      <c r="F12" s="54"/>
      <c r="G12" s="54"/>
      <c r="H12" s="55"/>
      <c r="I12" s="56"/>
    </row>
    <row r="13" spans="1:10" ht="16.5" customHeight="1" x14ac:dyDescent="0.2">
      <c r="A13" s="52" t="s">
        <v>38</v>
      </c>
      <c r="B13" s="53" t="s">
        <v>39</v>
      </c>
      <c r="C13" s="54">
        <f>C15+C64+C84</f>
        <v>35819178843</v>
      </c>
      <c r="D13" s="54">
        <f t="shared" ref="D13:I13" si="0">D15+D64+D84</f>
        <v>39153469797</v>
      </c>
      <c r="E13" s="54">
        <f t="shared" si="0"/>
        <v>1000000</v>
      </c>
      <c r="F13" s="54">
        <f t="shared" si="0"/>
        <v>74971648640</v>
      </c>
      <c r="G13" s="54">
        <f t="shared" si="0"/>
        <v>29425189763</v>
      </c>
      <c r="H13" s="54">
        <f t="shared" si="0"/>
        <v>-45546458877</v>
      </c>
      <c r="I13" s="57">
        <f t="shared" si="0"/>
        <v>154.43662454712802</v>
      </c>
    </row>
    <row r="14" spans="1:10" ht="12" customHeight="1" x14ac:dyDescent="0.2">
      <c r="A14" s="52"/>
      <c r="B14" s="53"/>
      <c r="C14" s="54"/>
      <c r="D14" s="54"/>
      <c r="E14" s="54"/>
      <c r="F14" s="54"/>
      <c r="G14" s="54"/>
      <c r="H14" s="54"/>
      <c r="I14" s="57"/>
    </row>
    <row r="15" spans="1:10" ht="17.25" customHeight="1" x14ac:dyDescent="0.2">
      <c r="A15" s="52" t="s">
        <v>40</v>
      </c>
      <c r="B15" s="53" t="s">
        <v>7</v>
      </c>
      <c r="C15" s="54">
        <f>C16+C19+C22+C25+C29+C31+C43+C53+C58+C61</f>
        <v>28799178843</v>
      </c>
      <c r="D15" s="54">
        <f t="shared" ref="D15:G15" si="1">D16+D19+D22+D25+D29+D31+D43+D53+D58+D61</f>
        <v>4461377845</v>
      </c>
      <c r="E15" s="54">
        <f t="shared" si="1"/>
        <v>1000000</v>
      </c>
      <c r="F15" s="54">
        <f t="shared" si="1"/>
        <v>33259556688</v>
      </c>
      <c r="G15" s="54">
        <f t="shared" si="1"/>
        <v>22595479067</v>
      </c>
      <c r="H15" s="55">
        <f t="shared" ref="H15:H78" si="2">G15-F15</f>
        <v>-10664077621</v>
      </c>
      <c r="I15" s="56">
        <f t="shared" ref="I15:I78" si="3">G15/F15*100</f>
        <v>67.93680168068029</v>
      </c>
      <c r="J15" s="46"/>
    </row>
    <row r="16" spans="1:10" x14ac:dyDescent="0.2">
      <c r="A16" s="58" t="s">
        <v>41</v>
      </c>
      <c r="B16" s="59" t="s">
        <v>42</v>
      </c>
      <c r="C16" s="60">
        <f>C17+C18</f>
        <v>861574098</v>
      </c>
      <c r="D16" s="60">
        <f t="shared" ref="D16:G16" si="4">D17+D18</f>
        <v>0</v>
      </c>
      <c r="E16" s="60">
        <f t="shared" si="4"/>
        <v>0</v>
      </c>
      <c r="F16" s="60">
        <f t="shared" si="4"/>
        <v>861574098</v>
      </c>
      <c r="G16" s="60">
        <f t="shared" si="4"/>
        <v>712098199</v>
      </c>
      <c r="H16" s="61">
        <f t="shared" si="2"/>
        <v>-149475899</v>
      </c>
      <c r="I16" s="62">
        <f t="shared" si="3"/>
        <v>82.650836492533458</v>
      </c>
      <c r="J16" s="46"/>
    </row>
    <row r="17" spans="1:9" x14ac:dyDescent="0.2">
      <c r="A17" s="63" t="s">
        <v>43</v>
      </c>
      <c r="B17" s="64" t="s">
        <v>44</v>
      </c>
      <c r="C17" s="65">
        <v>811574098</v>
      </c>
      <c r="D17" s="65">
        <v>0</v>
      </c>
      <c r="E17" s="65">
        <v>0</v>
      </c>
      <c r="F17" s="65">
        <v>811574098</v>
      </c>
      <c r="G17" s="65">
        <v>712098199</v>
      </c>
      <c r="H17" s="66">
        <f t="shared" si="2"/>
        <v>-99475899</v>
      </c>
      <c r="I17" s="67">
        <f t="shared" si="3"/>
        <v>87.742844523359835</v>
      </c>
    </row>
    <row r="18" spans="1:9" x14ac:dyDescent="0.2">
      <c r="A18" s="63" t="s">
        <v>45</v>
      </c>
      <c r="B18" s="64" t="s">
        <v>46</v>
      </c>
      <c r="C18" s="65">
        <v>50000000</v>
      </c>
      <c r="D18" s="65">
        <v>0</v>
      </c>
      <c r="E18" s="65">
        <v>0</v>
      </c>
      <c r="F18" s="65">
        <v>50000000</v>
      </c>
      <c r="G18" s="65">
        <v>0</v>
      </c>
      <c r="H18" s="66">
        <f t="shared" si="2"/>
        <v>-50000000</v>
      </c>
      <c r="I18" s="67">
        <f t="shared" si="3"/>
        <v>0</v>
      </c>
    </row>
    <row r="19" spans="1:9" x14ac:dyDescent="0.2">
      <c r="A19" s="58" t="s">
        <v>47</v>
      </c>
      <c r="B19" s="59" t="s">
        <v>48</v>
      </c>
      <c r="C19" s="60">
        <f>C20+C21</f>
        <v>8998104745</v>
      </c>
      <c r="D19" s="60">
        <f t="shared" ref="D19:G19" si="5">D20+D21</f>
        <v>0</v>
      </c>
      <c r="E19" s="60">
        <f t="shared" si="5"/>
        <v>1000000</v>
      </c>
      <c r="F19" s="60">
        <f t="shared" si="5"/>
        <v>8997104745</v>
      </c>
      <c r="G19" s="60">
        <f t="shared" si="5"/>
        <v>6051300366</v>
      </c>
      <c r="H19" s="61">
        <f t="shared" si="2"/>
        <v>-2945804379</v>
      </c>
      <c r="I19" s="62">
        <f t="shared" si="3"/>
        <v>67.258307394530618</v>
      </c>
    </row>
    <row r="20" spans="1:9" x14ac:dyDescent="0.2">
      <c r="A20" s="63" t="s">
        <v>49</v>
      </c>
      <c r="B20" s="64" t="s">
        <v>50</v>
      </c>
      <c r="C20" s="65">
        <v>4750798559</v>
      </c>
      <c r="D20" s="65">
        <v>0</v>
      </c>
      <c r="E20" s="65">
        <v>1000000</v>
      </c>
      <c r="F20" s="65">
        <v>4749798559</v>
      </c>
      <c r="G20" s="65">
        <f>3061106840+83824560</f>
        <v>3144931400</v>
      </c>
      <c r="H20" s="66">
        <f t="shared" si="2"/>
        <v>-1604867159</v>
      </c>
      <c r="I20" s="67">
        <f t="shared" si="3"/>
        <v>66.211890060914897</v>
      </c>
    </row>
    <row r="21" spans="1:9" x14ac:dyDescent="0.2">
      <c r="A21" s="63" t="s">
        <v>51</v>
      </c>
      <c r="B21" s="64" t="s">
        <v>52</v>
      </c>
      <c r="C21" s="65">
        <v>4247306186</v>
      </c>
      <c r="D21" s="65">
        <v>0</v>
      </c>
      <c r="E21" s="65">
        <v>0</v>
      </c>
      <c r="F21" s="65">
        <v>4247306186</v>
      </c>
      <c r="G21" s="65">
        <f>2732053009+174315957</f>
        <v>2906368966</v>
      </c>
      <c r="H21" s="66">
        <f t="shared" si="2"/>
        <v>-1340937220</v>
      </c>
      <c r="I21" s="67">
        <f t="shared" si="3"/>
        <v>68.428524780718504</v>
      </c>
    </row>
    <row r="22" spans="1:9" x14ac:dyDescent="0.2">
      <c r="A22" s="58" t="s">
        <v>53</v>
      </c>
      <c r="B22" s="59" t="s">
        <v>54</v>
      </c>
      <c r="C22" s="60">
        <f>C23+C24</f>
        <v>5400000000</v>
      </c>
      <c r="D22" s="60">
        <f t="shared" ref="D22:G22" si="6">D23+D24</f>
        <v>0</v>
      </c>
      <c r="E22" s="60">
        <f t="shared" si="6"/>
        <v>0</v>
      </c>
      <c r="F22" s="60">
        <f t="shared" si="6"/>
        <v>5400000000</v>
      </c>
      <c r="G22" s="60">
        <f t="shared" si="6"/>
        <v>2753774131</v>
      </c>
      <c r="H22" s="61">
        <f t="shared" si="2"/>
        <v>-2646225869</v>
      </c>
      <c r="I22" s="62">
        <f t="shared" si="3"/>
        <v>50.995817240740735</v>
      </c>
    </row>
    <row r="23" spans="1:9" x14ac:dyDescent="0.2">
      <c r="A23" s="63" t="s">
        <v>55</v>
      </c>
      <c r="B23" s="64" t="s">
        <v>17</v>
      </c>
      <c r="C23" s="65">
        <v>3200000000</v>
      </c>
      <c r="D23" s="65">
        <v>0</v>
      </c>
      <c r="E23" s="65">
        <v>0</v>
      </c>
      <c r="F23" s="65">
        <v>3200000000</v>
      </c>
      <c r="G23" s="65">
        <f>1945729643+92876100</f>
        <v>2038605743</v>
      </c>
      <c r="H23" s="66">
        <f t="shared" si="2"/>
        <v>-1161394257</v>
      </c>
      <c r="I23" s="67">
        <f t="shared" si="3"/>
        <v>63.706429468750002</v>
      </c>
    </row>
    <row r="24" spans="1:9" x14ac:dyDescent="0.2">
      <c r="A24" s="63" t="s">
        <v>56</v>
      </c>
      <c r="B24" s="64" t="s">
        <v>24</v>
      </c>
      <c r="C24" s="65">
        <v>2200000000</v>
      </c>
      <c r="D24" s="65">
        <v>0</v>
      </c>
      <c r="E24" s="65">
        <v>0</v>
      </c>
      <c r="F24" s="65">
        <v>2200000000</v>
      </c>
      <c r="G24" s="65">
        <f>490097386+225071002</f>
        <v>715168388</v>
      </c>
      <c r="H24" s="66">
        <f t="shared" si="2"/>
        <v>-1484831612</v>
      </c>
      <c r="I24" s="67">
        <f t="shared" si="3"/>
        <v>32.507654000000002</v>
      </c>
    </row>
    <row r="25" spans="1:9" x14ac:dyDescent="0.2">
      <c r="A25" s="58" t="s">
        <v>57</v>
      </c>
      <c r="B25" s="59" t="s">
        <v>26</v>
      </c>
      <c r="C25" s="60">
        <f>C26+C27+C28</f>
        <v>2750000000</v>
      </c>
      <c r="D25" s="60">
        <f t="shared" ref="D25:G25" si="7">D26+D27+D28</f>
        <v>95953910</v>
      </c>
      <c r="E25" s="60">
        <f t="shared" si="7"/>
        <v>0</v>
      </c>
      <c r="F25" s="60">
        <f t="shared" si="7"/>
        <v>2845953910</v>
      </c>
      <c r="G25" s="60">
        <f t="shared" si="7"/>
        <v>2038481926</v>
      </c>
      <c r="H25" s="61">
        <f t="shared" si="2"/>
        <v>-807471984</v>
      </c>
      <c r="I25" s="62">
        <f t="shared" si="3"/>
        <v>71.627369608385536</v>
      </c>
    </row>
    <row r="26" spans="1:9" x14ac:dyDescent="0.2">
      <c r="A26" s="63" t="s">
        <v>58</v>
      </c>
      <c r="B26" s="64" t="s">
        <v>59</v>
      </c>
      <c r="C26" s="65">
        <v>1500000000</v>
      </c>
      <c r="D26" s="65">
        <v>0</v>
      </c>
      <c r="E26" s="65">
        <v>0</v>
      </c>
      <c r="F26" s="65">
        <v>1500000000</v>
      </c>
      <c r="G26" s="65">
        <v>1214390261</v>
      </c>
      <c r="H26" s="66">
        <f t="shared" si="2"/>
        <v>-285609739</v>
      </c>
      <c r="I26" s="67">
        <f t="shared" si="3"/>
        <v>80.959350733333338</v>
      </c>
    </row>
    <row r="27" spans="1:9" x14ac:dyDescent="0.2">
      <c r="A27" s="63" t="s">
        <v>60</v>
      </c>
      <c r="B27" s="64" t="s">
        <v>61</v>
      </c>
      <c r="C27" s="65">
        <v>1200000000</v>
      </c>
      <c r="D27" s="65">
        <v>0</v>
      </c>
      <c r="E27" s="65">
        <v>0</v>
      </c>
      <c r="F27" s="65">
        <v>1200000000</v>
      </c>
      <c r="G27" s="65">
        <f>617343802+37450953</f>
        <v>654794755</v>
      </c>
      <c r="H27" s="66">
        <f t="shared" si="2"/>
        <v>-545205245</v>
      </c>
      <c r="I27" s="67">
        <f t="shared" si="3"/>
        <v>54.566229583333339</v>
      </c>
    </row>
    <row r="28" spans="1:9" x14ac:dyDescent="0.2">
      <c r="A28" s="63" t="s">
        <v>62</v>
      </c>
      <c r="B28" s="64" t="s">
        <v>63</v>
      </c>
      <c r="C28" s="65">
        <v>50000000</v>
      </c>
      <c r="D28" s="65">
        <v>95953910</v>
      </c>
      <c r="E28" s="65">
        <v>0</v>
      </c>
      <c r="F28" s="65">
        <v>145953910</v>
      </c>
      <c r="G28" s="65">
        <v>169296910</v>
      </c>
      <c r="H28" s="66">
        <f t="shared" si="2"/>
        <v>23343000</v>
      </c>
      <c r="I28" s="67">
        <f t="shared" si="3"/>
        <v>115.9934050413586</v>
      </c>
    </row>
    <row r="29" spans="1:9" x14ac:dyDescent="0.2">
      <c r="A29" s="58" t="s">
        <v>64</v>
      </c>
      <c r="B29" s="59" t="s">
        <v>34</v>
      </c>
      <c r="C29" s="60">
        <f>C30</f>
        <v>2100000000</v>
      </c>
      <c r="D29" s="60">
        <f t="shared" ref="D29:G29" si="8">D30</f>
        <v>0</v>
      </c>
      <c r="E29" s="60">
        <f t="shared" si="8"/>
        <v>0</v>
      </c>
      <c r="F29" s="60">
        <f t="shared" si="8"/>
        <v>2100000000</v>
      </c>
      <c r="G29" s="60">
        <f t="shared" si="8"/>
        <v>1749511941</v>
      </c>
      <c r="H29" s="61">
        <f t="shared" si="2"/>
        <v>-350488059</v>
      </c>
      <c r="I29" s="62">
        <f t="shared" si="3"/>
        <v>83.310092428571423</v>
      </c>
    </row>
    <row r="30" spans="1:9" x14ac:dyDescent="0.2">
      <c r="A30" s="68" t="s">
        <v>65</v>
      </c>
      <c r="B30" s="69" t="s">
        <v>37</v>
      </c>
      <c r="C30" s="70">
        <v>2100000000</v>
      </c>
      <c r="D30" s="70">
        <v>0</v>
      </c>
      <c r="E30" s="70">
        <v>0</v>
      </c>
      <c r="F30" s="70">
        <v>2100000000</v>
      </c>
      <c r="G30" s="70">
        <f>1711938573+37573368</f>
        <v>1749511941</v>
      </c>
      <c r="H30" s="70">
        <f t="shared" si="2"/>
        <v>-350488059</v>
      </c>
      <c r="I30" s="71">
        <f t="shared" si="3"/>
        <v>83.310092428571423</v>
      </c>
    </row>
    <row r="31" spans="1:9" ht="22.5" x14ac:dyDescent="0.2">
      <c r="A31" s="72" t="s">
        <v>66</v>
      </c>
      <c r="B31" s="73" t="s">
        <v>67</v>
      </c>
      <c r="C31" s="74">
        <f>C32+C33+C34+C35+C36+C37+C38+C39+C40+C41+C42</f>
        <v>0</v>
      </c>
      <c r="D31" s="74">
        <f t="shared" ref="D31:G31" si="9">D32+D33+D34+D35+D36+D37+D38+D39+D40+D41+D42</f>
        <v>3945501127</v>
      </c>
      <c r="E31" s="74">
        <f t="shared" si="9"/>
        <v>0</v>
      </c>
      <c r="F31" s="74">
        <f t="shared" si="9"/>
        <v>3945501127</v>
      </c>
      <c r="G31" s="74">
        <f t="shared" si="9"/>
        <v>1347214357</v>
      </c>
      <c r="H31" s="74">
        <f t="shared" si="2"/>
        <v>-2598286770</v>
      </c>
      <c r="I31" s="75">
        <f t="shared" si="3"/>
        <v>34.145582871100771</v>
      </c>
    </row>
    <row r="32" spans="1:9" ht="22.5" x14ac:dyDescent="0.2">
      <c r="A32" s="68" t="s">
        <v>68</v>
      </c>
      <c r="B32" s="69" t="s">
        <v>69</v>
      </c>
      <c r="C32" s="70">
        <v>0</v>
      </c>
      <c r="D32" s="70">
        <v>242725000</v>
      </c>
      <c r="E32" s="70">
        <v>0</v>
      </c>
      <c r="F32" s="70">
        <v>242725000</v>
      </c>
      <c r="G32" s="70">
        <v>169907500</v>
      </c>
      <c r="H32" s="70">
        <f t="shared" si="2"/>
        <v>-72817500</v>
      </c>
      <c r="I32" s="71">
        <f t="shared" si="3"/>
        <v>70</v>
      </c>
    </row>
    <row r="33" spans="1:9" ht="22.5" x14ac:dyDescent="0.2">
      <c r="A33" s="68" t="s">
        <v>70</v>
      </c>
      <c r="B33" s="69" t="s">
        <v>71</v>
      </c>
      <c r="C33" s="70">
        <v>0</v>
      </c>
      <c r="D33" s="70">
        <v>155000000</v>
      </c>
      <c r="E33" s="70">
        <v>0</v>
      </c>
      <c r="F33" s="70">
        <v>155000000</v>
      </c>
      <c r="G33" s="70">
        <v>77500000</v>
      </c>
      <c r="H33" s="70">
        <f t="shared" si="2"/>
        <v>-77500000</v>
      </c>
      <c r="I33" s="71">
        <f t="shared" si="3"/>
        <v>50</v>
      </c>
    </row>
    <row r="34" spans="1:9" ht="22.5" x14ac:dyDescent="0.2">
      <c r="A34" s="68" t="s">
        <v>72</v>
      </c>
      <c r="B34" s="69" t="s">
        <v>73</v>
      </c>
      <c r="C34" s="70">
        <v>0</v>
      </c>
      <c r="D34" s="70">
        <v>165400000</v>
      </c>
      <c r="E34" s="70">
        <v>0</v>
      </c>
      <c r="F34" s="70">
        <v>165400000</v>
      </c>
      <c r="G34" s="70">
        <v>66160000</v>
      </c>
      <c r="H34" s="70">
        <f t="shared" si="2"/>
        <v>-99240000</v>
      </c>
      <c r="I34" s="71">
        <f t="shared" si="3"/>
        <v>40</v>
      </c>
    </row>
    <row r="35" spans="1:9" ht="22.5" x14ac:dyDescent="0.2">
      <c r="A35" s="68" t="s">
        <v>74</v>
      </c>
      <c r="B35" s="69" t="s">
        <v>75</v>
      </c>
      <c r="C35" s="70">
        <v>0</v>
      </c>
      <c r="D35" s="70">
        <v>525167500</v>
      </c>
      <c r="E35" s="70">
        <v>0</v>
      </c>
      <c r="F35" s="70">
        <v>525167500</v>
      </c>
      <c r="G35" s="70">
        <v>210067000</v>
      </c>
      <c r="H35" s="70">
        <f t="shared" si="2"/>
        <v>-315100500</v>
      </c>
      <c r="I35" s="71">
        <f t="shared" si="3"/>
        <v>40</v>
      </c>
    </row>
    <row r="36" spans="1:9" ht="16.5" customHeight="1" x14ac:dyDescent="0.2">
      <c r="A36" s="68" t="s">
        <v>76</v>
      </c>
      <c r="B36" s="69" t="s">
        <v>77</v>
      </c>
      <c r="C36" s="70">
        <v>0</v>
      </c>
      <c r="D36" s="70">
        <v>1206239309</v>
      </c>
      <c r="E36" s="70">
        <v>0</v>
      </c>
      <c r="F36" s="70">
        <v>1206239309</v>
      </c>
      <c r="G36" s="70">
        <v>578994857</v>
      </c>
      <c r="H36" s="70">
        <f t="shared" si="2"/>
        <v>-627244452</v>
      </c>
      <c r="I36" s="71">
        <f t="shared" si="3"/>
        <v>47.999999061546092</v>
      </c>
    </row>
    <row r="37" spans="1:9" ht="23.25" thickBot="1" x14ac:dyDescent="0.25">
      <c r="A37" s="76" t="s">
        <v>78</v>
      </c>
      <c r="B37" s="77" t="s">
        <v>79</v>
      </c>
      <c r="C37" s="78">
        <v>0</v>
      </c>
      <c r="D37" s="78">
        <v>489170000</v>
      </c>
      <c r="E37" s="78">
        <v>0</v>
      </c>
      <c r="F37" s="78">
        <v>489170000</v>
      </c>
      <c r="G37" s="78">
        <v>244585000</v>
      </c>
      <c r="H37" s="78">
        <f t="shared" si="2"/>
        <v>-244585000</v>
      </c>
      <c r="I37" s="79">
        <f t="shared" si="3"/>
        <v>50</v>
      </c>
    </row>
    <row r="38" spans="1:9" ht="33.75" x14ac:dyDescent="0.2">
      <c r="A38" s="209" t="s">
        <v>80</v>
      </c>
      <c r="B38" s="210" t="s">
        <v>81</v>
      </c>
      <c r="C38" s="211">
        <v>0</v>
      </c>
      <c r="D38" s="211">
        <v>27000000</v>
      </c>
      <c r="E38" s="211">
        <v>0</v>
      </c>
      <c r="F38" s="211">
        <v>27000000</v>
      </c>
      <c r="G38" s="211">
        <v>0</v>
      </c>
      <c r="H38" s="211">
        <f t="shared" si="2"/>
        <v>-27000000</v>
      </c>
      <c r="I38" s="212">
        <f t="shared" si="3"/>
        <v>0</v>
      </c>
    </row>
    <row r="39" spans="1:9" x14ac:dyDescent="0.2">
      <c r="A39" s="68" t="s">
        <v>82</v>
      </c>
      <c r="B39" s="69" t="s">
        <v>83</v>
      </c>
      <c r="C39" s="70">
        <v>0</v>
      </c>
      <c r="D39" s="70">
        <v>16908750</v>
      </c>
      <c r="E39" s="70">
        <v>0</v>
      </c>
      <c r="F39" s="70">
        <v>16908750</v>
      </c>
      <c r="G39" s="70">
        <v>0</v>
      </c>
      <c r="H39" s="70">
        <f t="shared" si="2"/>
        <v>-16908750</v>
      </c>
      <c r="I39" s="71">
        <f t="shared" si="3"/>
        <v>0</v>
      </c>
    </row>
    <row r="40" spans="1:9" ht="22.5" x14ac:dyDescent="0.2">
      <c r="A40" s="68" t="s">
        <v>84</v>
      </c>
      <c r="B40" s="69" t="s">
        <v>85</v>
      </c>
      <c r="C40" s="70">
        <v>0</v>
      </c>
      <c r="D40" s="70">
        <v>111546155</v>
      </c>
      <c r="E40" s="70">
        <v>0</v>
      </c>
      <c r="F40" s="70">
        <v>111546155</v>
      </c>
      <c r="G40" s="70">
        <v>0</v>
      </c>
      <c r="H40" s="70">
        <f t="shared" si="2"/>
        <v>-111546155</v>
      </c>
      <c r="I40" s="71">
        <f t="shared" si="3"/>
        <v>0</v>
      </c>
    </row>
    <row r="41" spans="1:9" ht="22.5" x14ac:dyDescent="0.2">
      <c r="A41" s="68" t="s">
        <v>86</v>
      </c>
      <c r="B41" s="69" t="s">
        <v>87</v>
      </c>
      <c r="C41" s="70">
        <v>0</v>
      </c>
      <c r="D41" s="70">
        <v>976560000</v>
      </c>
      <c r="E41" s="70">
        <v>0</v>
      </c>
      <c r="F41" s="70">
        <v>976560000</v>
      </c>
      <c r="G41" s="70">
        <v>0</v>
      </c>
      <c r="H41" s="70">
        <f t="shared" si="2"/>
        <v>-976560000</v>
      </c>
      <c r="I41" s="71">
        <f t="shared" si="3"/>
        <v>0</v>
      </c>
    </row>
    <row r="42" spans="1:9" ht="22.5" x14ac:dyDescent="0.2">
      <c r="A42" s="68" t="s">
        <v>88</v>
      </c>
      <c r="B42" s="69" t="s">
        <v>89</v>
      </c>
      <c r="C42" s="70">
        <v>0</v>
      </c>
      <c r="D42" s="70">
        <v>29784413</v>
      </c>
      <c r="E42" s="70">
        <v>0</v>
      </c>
      <c r="F42" s="70">
        <v>29784413</v>
      </c>
      <c r="G42" s="70">
        <v>0</v>
      </c>
      <c r="H42" s="70">
        <f t="shared" si="2"/>
        <v>-29784413</v>
      </c>
      <c r="I42" s="71">
        <f t="shared" si="3"/>
        <v>0</v>
      </c>
    </row>
    <row r="43" spans="1:9" x14ac:dyDescent="0.2">
      <c r="A43" s="72" t="s">
        <v>90</v>
      </c>
      <c r="B43" s="73" t="s">
        <v>91</v>
      </c>
      <c r="C43" s="74">
        <f>C44+C45+C46+C47+C48+C49+C50+C51+C52</f>
        <v>562500000</v>
      </c>
      <c r="D43" s="74">
        <f t="shared" ref="D43:G43" si="10">D44+D45+D46+D47+D48+D49+D50+D51+D52</f>
        <v>260153087</v>
      </c>
      <c r="E43" s="74">
        <f t="shared" si="10"/>
        <v>0</v>
      </c>
      <c r="F43" s="74">
        <f t="shared" si="10"/>
        <v>822653087</v>
      </c>
      <c r="G43" s="74">
        <f t="shared" si="10"/>
        <v>456285073</v>
      </c>
      <c r="H43" s="74">
        <f t="shared" si="2"/>
        <v>-366368014</v>
      </c>
      <c r="I43" s="75">
        <f t="shared" si="3"/>
        <v>55.465065434076465</v>
      </c>
    </row>
    <row r="44" spans="1:9" x14ac:dyDescent="0.2">
      <c r="A44" s="63" t="s">
        <v>92</v>
      </c>
      <c r="B44" s="64" t="s">
        <v>93</v>
      </c>
      <c r="C44" s="65">
        <v>500000</v>
      </c>
      <c r="D44" s="65">
        <v>0</v>
      </c>
      <c r="E44" s="65">
        <v>0</v>
      </c>
      <c r="F44" s="65">
        <v>500000</v>
      </c>
      <c r="G44" s="65">
        <v>0</v>
      </c>
      <c r="H44" s="66">
        <f t="shared" si="2"/>
        <v>-500000</v>
      </c>
      <c r="I44" s="67">
        <f t="shared" si="3"/>
        <v>0</v>
      </c>
    </row>
    <row r="45" spans="1:9" x14ac:dyDescent="0.2">
      <c r="A45" s="63" t="s">
        <v>94</v>
      </c>
      <c r="B45" s="64" t="s">
        <v>95</v>
      </c>
      <c r="C45" s="65">
        <v>60000000</v>
      </c>
      <c r="D45" s="65">
        <v>225196800</v>
      </c>
      <c r="E45" s="65">
        <v>0</v>
      </c>
      <c r="F45" s="65">
        <v>285196800</v>
      </c>
      <c r="G45" s="65">
        <v>165136800</v>
      </c>
      <c r="H45" s="66">
        <f t="shared" si="2"/>
        <v>-120060000</v>
      </c>
      <c r="I45" s="67">
        <f t="shared" si="3"/>
        <v>57.90275346707957</v>
      </c>
    </row>
    <row r="46" spans="1:9" x14ac:dyDescent="0.2">
      <c r="A46" s="63" t="s">
        <v>96</v>
      </c>
      <c r="B46" s="64" t="s">
        <v>97</v>
      </c>
      <c r="C46" s="65">
        <v>40000000</v>
      </c>
      <c r="D46" s="65">
        <v>34956287</v>
      </c>
      <c r="E46" s="65">
        <v>0</v>
      </c>
      <c r="F46" s="65">
        <v>74956287</v>
      </c>
      <c r="G46" s="65">
        <v>66352287</v>
      </c>
      <c r="H46" s="66">
        <f t="shared" si="2"/>
        <v>-8604000</v>
      </c>
      <c r="I46" s="67">
        <f t="shared" si="3"/>
        <v>88.521309760180628</v>
      </c>
    </row>
    <row r="47" spans="1:9" x14ac:dyDescent="0.2">
      <c r="A47" s="63" t="s">
        <v>98</v>
      </c>
      <c r="B47" s="64" t="s">
        <v>99</v>
      </c>
      <c r="C47" s="65">
        <v>250000000</v>
      </c>
      <c r="D47" s="65">
        <v>0</v>
      </c>
      <c r="E47" s="65">
        <v>0</v>
      </c>
      <c r="F47" s="65">
        <v>250000000</v>
      </c>
      <c r="G47" s="65">
        <v>94636081</v>
      </c>
      <c r="H47" s="66">
        <f t="shared" si="2"/>
        <v>-155363919</v>
      </c>
      <c r="I47" s="67">
        <f t="shared" si="3"/>
        <v>37.8544324</v>
      </c>
    </row>
    <row r="48" spans="1:9" x14ac:dyDescent="0.2">
      <c r="A48" s="63" t="s">
        <v>100</v>
      </c>
      <c r="B48" s="64" t="s">
        <v>101</v>
      </c>
      <c r="C48" s="65">
        <v>170000000</v>
      </c>
      <c r="D48" s="65">
        <v>0</v>
      </c>
      <c r="E48" s="65">
        <v>0</v>
      </c>
      <c r="F48" s="65">
        <v>170000000</v>
      </c>
      <c r="G48" s="65">
        <v>127523905</v>
      </c>
      <c r="H48" s="66">
        <f t="shared" si="2"/>
        <v>-42476095</v>
      </c>
      <c r="I48" s="67">
        <f t="shared" si="3"/>
        <v>75.014061764705886</v>
      </c>
    </row>
    <row r="49" spans="1:9" x14ac:dyDescent="0.2">
      <c r="A49" s="63" t="s">
        <v>102</v>
      </c>
      <c r="B49" s="64" t="s">
        <v>103</v>
      </c>
      <c r="C49" s="65">
        <v>2000000</v>
      </c>
      <c r="D49" s="65">
        <v>0</v>
      </c>
      <c r="E49" s="65">
        <v>0</v>
      </c>
      <c r="F49" s="65">
        <v>2000000</v>
      </c>
      <c r="G49" s="65">
        <v>0</v>
      </c>
      <c r="H49" s="66">
        <f t="shared" si="2"/>
        <v>-2000000</v>
      </c>
      <c r="I49" s="67">
        <f t="shared" si="3"/>
        <v>0</v>
      </c>
    </row>
    <row r="50" spans="1:9" ht="22.5" x14ac:dyDescent="0.2">
      <c r="A50" s="63" t="s">
        <v>104</v>
      </c>
      <c r="B50" s="64" t="s">
        <v>105</v>
      </c>
      <c r="C50" s="65">
        <v>10000000</v>
      </c>
      <c r="D50" s="65">
        <v>0</v>
      </c>
      <c r="E50" s="65">
        <v>0</v>
      </c>
      <c r="F50" s="65">
        <v>10000000</v>
      </c>
      <c r="G50" s="65">
        <v>0</v>
      </c>
      <c r="H50" s="66">
        <f t="shared" si="2"/>
        <v>-10000000</v>
      </c>
      <c r="I50" s="67">
        <f t="shared" si="3"/>
        <v>0</v>
      </c>
    </row>
    <row r="51" spans="1:9" x14ac:dyDescent="0.2">
      <c r="A51" s="63" t="s">
        <v>106</v>
      </c>
      <c r="B51" s="64" t="s">
        <v>107</v>
      </c>
      <c r="C51" s="65">
        <v>20000000</v>
      </c>
      <c r="D51" s="65">
        <v>0</v>
      </c>
      <c r="E51" s="65">
        <v>0</v>
      </c>
      <c r="F51" s="65">
        <v>20000000</v>
      </c>
      <c r="G51" s="65">
        <v>0</v>
      </c>
      <c r="H51" s="66">
        <f t="shared" si="2"/>
        <v>-20000000</v>
      </c>
      <c r="I51" s="67">
        <f t="shared" si="3"/>
        <v>0</v>
      </c>
    </row>
    <row r="52" spans="1:9" x14ac:dyDescent="0.2">
      <c r="A52" s="63" t="s">
        <v>108</v>
      </c>
      <c r="B52" s="64" t="s">
        <v>109</v>
      </c>
      <c r="C52" s="65">
        <v>10000000</v>
      </c>
      <c r="D52" s="65">
        <v>0</v>
      </c>
      <c r="E52" s="65">
        <v>0</v>
      </c>
      <c r="F52" s="65">
        <v>10000000</v>
      </c>
      <c r="G52" s="65">
        <v>2636000</v>
      </c>
      <c r="H52" s="66">
        <f t="shared" si="2"/>
        <v>-7364000</v>
      </c>
      <c r="I52" s="67">
        <f t="shared" si="3"/>
        <v>26.36</v>
      </c>
    </row>
    <row r="53" spans="1:9" x14ac:dyDescent="0.2">
      <c r="A53" s="58" t="s">
        <v>110</v>
      </c>
      <c r="B53" s="59" t="s">
        <v>111</v>
      </c>
      <c r="C53" s="60">
        <f>C54+C55+C56+C57</f>
        <v>37000000</v>
      </c>
      <c r="D53" s="60">
        <f t="shared" ref="D53:G53" si="11">D54+D55+D56+D57</f>
        <v>158769721</v>
      </c>
      <c r="E53" s="60">
        <f t="shared" si="11"/>
        <v>0</v>
      </c>
      <c r="F53" s="60">
        <f t="shared" si="11"/>
        <v>195769721</v>
      </c>
      <c r="G53" s="80">
        <f t="shared" si="11"/>
        <v>216113355</v>
      </c>
      <c r="H53" s="81">
        <f t="shared" si="2"/>
        <v>20343634</v>
      </c>
      <c r="I53" s="82">
        <f t="shared" si="3"/>
        <v>110.39161413526253</v>
      </c>
    </row>
    <row r="54" spans="1:9" x14ac:dyDescent="0.2">
      <c r="A54" s="63" t="s">
        <v>112</v>
      </c>
      <c r="B54" s="64" t="s">
        <v>113</v>
      </c>
      <c r="C54" s="65">
        <v>10000000</v>
      </c>
      <c r="D54" s="65">
        <v>0</v>
      </c>
      <c r="E54" s="65">
        <v>0</v>
      </c>
      <c r="F54" s="65">
        <v>10000000</v>
      </c>
      <c r="G54" s="65">
        <v>16008200</v>
      </c>
      <c r="H54" s="66">
        <f t="shared" si="2"/>
        <v>6008200</v>
      </c>
      <c r="I54" s="67">
        <f t="shared" si="3"/>
        <v>160.08199999999999</v>
      </c>
    </row>
    <row r="55" spans="1:9" x14ac:dyDescent="0.2">
      <c r="A55" s="63" t="s">
        <v>114</v>
      </c>
      <c r="B55" s="64" t="s">
        <v>115</v>
      </c>
      <c r="C55" s="65">
        <v>22000000</v>
      </c>
      <c r="D55" s="65">
        <v>154203021</v>
      </c>
      <c r="E55" s="65">
        <v>0</v>
      </c>
      <c r="F55" s="65">
        <v>176203021</v>
      </c>
      <c r="G55" s="65">
        <v>183506455</v>
      </c>
      <c r="H55" s="66">
        <f t="shared" si="2"/>
        <v>7303434</v>
      </c>
      <c r="I55" s="67">
        <f t="shared" si="3"/>
        <v>104.14489715247277</v>
      </c>
    </row>
    <row r="56" spans="1:9" x14ac:dyDescent="0.2">
      <c r="A56" s="63" t="s">
        <v>116</v>
      </c>
      <c r="B56" s="64" t="s">
        <v>117</v>
      </c>
      <c r="C56" s="65">
        <v>5000000</v>
      </c>
      <c r="D56" s="65">
        <v>2196100</v>
      </c>
      <c r="E56" s="65">
        <v>0</v>
      </c>
      <c r="F56" s="65">
        <v>7196100</v>
      </c>
      <c r="G56" s="65">
        <v>13846100</v>
      </c>
      <c r="H56" s="66">
        <f t="shared" si="2"/>
        <v>6650000</v>
      </c>
      <c r="I56" s="67">
        <f t="shared" si="3"/>
        <v>192.41116715998945</v>
      </c>
    </row>
    <row r="57" spans="1:9" x14ac:dyDescent="0.2">
      <c r="A57" s="63" t="s">
        <v>118</v>
      </c>
      <c r="B57" s="64" t="s">
        <v>119</v>
      </c>
      <c r="C57" s="65">
        <v>0</v>
      </c>
      <c r="D57" s="65">
        <v>2370600</v>
      </c>
      <c r="E57" s="65">
        <v>0</v>
      </c>
      <c r="F57" s="65">
        <v>2370600</v>
      </c>
      <c r="G57" s="65">
        <v>2752600</v>
      </c>
      <c r="H57" s="66">
        <f t="shared" si="2"/>
        <v>382000</v>
      </c>
      <c r="I57" s="67">
        <f t="shared" si="3"/>
        <v>116.11406395005484</v>
      </c>
    </row>
    <row r="58" spans="1:9" x14ac:dyDescent="0.2">
      <c r="A58" s="58" t="s">
        <v>120</v>
      </c>
      <c r="B58" s="59" t="s">
        <v>121</v>
      </c>
      <c r="C58" s="60">
        <f>C59+C60</f>
        <v>90000000</v>
      </c>
      <c r="D58" s="60">
        <f t="shared" ref="D58:G58" si="12">D59+D60</f>
        <v>1000000</v>
      </c>
      <c r="E58" s="60">
        <f t="shared" si="12"/>
        <v>0</v>
      </c>
      <c r="F58" s="60">
        <f t="shared" si="12"/>
        <v>91000000</v>
      </c>
      <c r="G58" s="60">
        <f t="shared" si="12"/>
        <v>74881089</v>
      </c>
      <c r="H58" s="61">
        <f t="shared" si="2"/>
        <v>-16118911</v>
      </c>
      <c r="I58" s="62">
        <f t="shared" si="3"/>
        <v>82.286910989010991</v>
      </c>
    </row>
    <row r="59" spans="1:9" x14ac:dyDescent="0.2">
      <c r="A59" s="63" t="s">
        <v>122</v>
      </c>
      <c r="B59" s="64" t="s">
        <v>123</v>
      </c>
      <c r="C59" s="65">
        <v>90000000</v>
      </c>
      <c r="D59" s="65">
        <v>0</v>
      </c>
      <c r="E59" s="65">
        <v>0</v>
      </c>
      <c r="F59" s="65">
        <v>90000000</v>
      </c>
      <c r="G59" s="65">
        <v>74881089</v>
      </c>
      <c r="H59" s="66">
        <f t="shared" si="2"/>
        <v>-15118911</v>
      </c>
      <c r="I59" s="67">
        <f t="shared" si="3"/>
        <v>83.201210000000003</v>
      </c>
    </row>
    <row r="60" spans="1:9" x14ac:dyDescent="0.2">
      <c r="A60" s="63" t="s">
        <v>124</v>
      </c>
      <c r="B60" s="64" t="s">
        <v>125</v>
      </c>
      <c r="C60" s="65">
        <v>0</v>
      </c>
      <c r="D60" s="65">
        <v>1000000</v>
      </c>
      <c r="E60" s="65">
        <v>0</v>
      </c>
      <c r="F60" s="65">
        <v>1000000</v>
      </c>
      <c r="G60" s="65">
        <v>0</v>
      </c>
      <c r="H60" s="66">
        <f t="shared" si="2"/>
        <v>-1000000</v>
      </c>
      <c r="I60" s="67">
        <f t="shared" si="3"/>
        <v>0</v>
      </c>
    </row>
    <row r="61" spans="1:9" x14ac:dyDescent="0.2">
      <c r="A61" s="58" t="s">
        <v>126</v>
      </c>
      <c r="B61" s="59" t="s">
        <v>127</v>
      </c>
      <c r="C61" s="60">
        <f>C62</f>
        <v>8000000000</v>
      </c>
      <c r="D61" s="60">
        <f t="shared" ref="D61:G61" si="13">D62</f>
        <v>0</v>
      </c>
      <c r="E61" s="60">
        <f t="shared" si="13"/>
        <v>0</v>
      </c>
      <c r="F61" s="60">
        <f t="shared" si="13"/>
        <v>8000000000</v>
      </c>
      <c r="G61" s="60">
        <f t="shared" si="13"/>
        <v>7195818630</v>
      </c>
      <c r="H61" s="61">
        <f t="shared" si="2"/>
        <v>-804181370</v>
      </c>
      <c r="I61" s="62">
        <f t="shared" si="3"/>
        <v>89.947732875</v>
      </c>
    </row>
    <row r="62" spans="1:9" ht="22.5" x14ac:dyDescent="0.2">
      <c r="A62" s="68" t="s">
        <v>128</v>
      </c>
      <c r="B62" s="69" t="s">
        <v>129</v>
      </c>
      <c r="C62" s="70">
        <v>8000000000</v>
      </c>
      <c r="D62" s="70">
        <v>0</v>
      </c>
      <c r="E62" s="70">
        <v>0</v>
      </c>
      <c r="F62" s="70">
        <v>8000000000</v>
      </c>
      <c r="G62" s="70">
        <v>7195818630</v>
      </c>
      <c r="H62" s="70">
        <f t="shared" si="2"/>
        <v>-804181370</v>
      </c>
      <c r="I62" s="71">
        <f t="shared" si="3"/>
        <v>89.947732875</v>
      </c>
    </row>
    <row r="63" spans="1:9" x14ac:dyDescent="0.2">
      <c r="A63" s="63"/>
      <c r="B63" s="64"/>
      <c r="C63" s="65"/>
      <c r="D63" s="65"/>
      <c r="E63" s="65"/>
      <c r="F63" s="65"/>
      <c r="G63" s="65"/>
      <c r="H63" s="66"/>
      <c r="I63" s="67"/>
    </row>
    <row r="64" spans="1:9" ht="18" customHeight="1" x14ac:dyDescent="0.2">
      <c r="A64" s="52" t="s">
        <v>130</v>
      </c>
      <c r="B64" s="53" t="s">
        <v>131</v>
      </c>
      <c r="C64" s="54">
        <f>C65+C77+C79+C81</f>
        <v>1760000000</v>
      </c>
      <c r="D64" s="54">
        <f t="shared" ref="D64:G64" si="14">D65+D77+D79+D81</f>
        <v>34692091952</v>
      </c>
      <c r="E64" s="54">
        <f t="shared" si="14"/>
        <v>0</v>
      </c>
      <c r="F64" s="54">
        <f t="shared" si="14"/>
        <v>36452091952</v>
      </c>
      <c r="G64" s="54">
        <f t="shared" si="14"/>
        <v>2664271729</v>
      </c>
      <c r="H64" s="83">
        <f t="shared" si="2"/>
        <v>-33787820223</v>
      </c>
      <c r="I64" s="84">
        <f t="shared" si="3"/>
        <v>7.3089679805161927</v>
      </c>
    </row>
    <row r="65" spans="1:9" x14ac:dyDescent="0.2">
      <c r="A65" s="58" t="s">
        <v>132</v>
      </c>
      <c r="B65" s="59" t="s">
        <v>133</v>
      </c>
      <c r="C65" s="60">
        <f>C66+C67+C68+C69+C70+C71+C72+C73+C74+C75+C76</f>
        <v>0</v>
      </c>
      <c r="D65" s="60">
        <f t="shared" ref="D65:G65" si="15">D66+D67+D68+D69+D70+D71+D72+D73+D74+D75+D76</f>
        <v>34692091952</v>
      </c>
      <c r="E65" s="60">
        <f t="shared" si="15"/>
        <v>0</v>
      </c>
      <c r="F65" s="60">
        <f t="shared" si="15"/>
        <v>34692091952</v>
      </c>
      <c r="G65" s="60">
        <f t="shared" si="15"/>
        <v>1621789286</v>
      </c>
      <c r="H65" s="61">
        <f t="shared" si="2"/>
        <v>-33070302666</v>
      </c>
      <c r="I65" s="62">
        <f t="shared" si="3"/>
        <v>4.6748097181453012</v>
      </c>
    </row>
    <row r="66" spans="1:9" ht="22.5" x14ac:dyDescent="0.2">
      <c r="A66" s="68" t="s">
        <v>134</v>
      </c>
      <c r="B66" s="69" t="s">
        <v>135</v>
      </c>
      <c r="C66" s="70">
        <v>0</v>
      </c>
      <c r="D66" s="70">
        <v>439344686</v>
      </c>
      <c r="E66" s="70">
        <v>0</v>
      </c>
      <c r="F66" s="70">
        <v>439344686</v>
      </c>
      <c r="G66" s="70">
        <v>0</v>
      </c>
      <c r="H66" s="70">
        <f t="shared" si="2"/>
        <v>-439344686</v>
      </c>
      <c r="I66" s="71">
        <f t="shared" si="3"/>
        <v>0</v>
      </c>
    </row>
    <row r="67" spans="1:9" x14ac:dyDescent="0.2">
      <c r="A67" s="68" t="s">
        <v>136</v>
      </c>
      <c r="B67" s="69" t="s">
        <v>137</v>
      </c>
      <c r="C67" s="70">
        <v>0</v>
      </c>
      <c r="D67" s="70">
        <v>10615844328</v>
      </c>
      <c r="E67" s="70">
        <v>0</v>
      </c>
      <c r="F67" s="70">
        <v>10615844328</v>
      </c>
      <c r="G67" s="70">
        <v>0</v>
      </c>
      <c r="H67" s="70">
        <f t="shared" si="2"/>
        <v>-10615844328</v>
      </c>
      <c r="I67" s="71">
        <f t="shared" si="3"/>
        <v>0</v>
      </c>
    </row>
    <row r="68" spans="1:9" x14ac:dyDescent="0.2">
      <c r="A68" s="63" t="s">
        <v>138</v>
      </c>
      <c r="B68" s="64" t="s">
        <v>139</v>
      </c>
      <c r="C68" s="65">
        <v>0</v>
      </c>
      <c r="D68" s="65">
        <v>264050244</v>
      </c>
      <c r="E68" s="65">
        <v>0</v>
      </c>
      <c r="F68" s="65">
        <v>264050244</v>
      </c>
      <c r="G68" s="65">
        <v>0</v>
      </c>
      <c r="H68" s="66">
        <f t="shared" si="2"/>
        <v>-264050244</v>
      </c>
      <c r="I68" s="67">
        <f t="shared" si="3"/>
        <v>0</v>
      </c>
    </row>
    <row r="69" spans="1:9" ht="23.25" thickBot="1" x14ac:dyDescent="0.25">
      <c r="A69" s="76" t="s">
        <v>140</v>
      </c>
      <c r="B69" s="77" t="s">
        <v>141</v>
      </c>
      <c r="C69" s="78">
        <v>0</v>
      </c>
      <c r="D69" s="78">
        <v>6020895508</v>
      </c>
      <c r="E69" s="78">
        <v>0</v>
      </c>
      <c r="F69" s="78">
        <v>6020895508</v>
      </c>
      <c r="G69" s="78">
        <v>0</v>
      </c>
      <c r="H69" s="78">
        <f t="shared" si="2"/>
        <v>-6020895508</v>
      </c>
      <c r="I69" s="79">
        <f t="shared" si="3"/>
        <v>0</v>
      </c>
    </row>
    <row r="70" spans="1:9" ht="22.5" x14ac:dyDescent="0.2">
      <c r="A70" s="209" t="s">
        <v>142</v>
      </c>
      <c r="B70" s="210" t="s">
        <v>143</v>
      </c>
      <c r="C70" s="211">
        <v>0</v>
      </c>
      <c r="D70" s="211">
        <v>6218758251</v>
      </c>
      <c r="E70" s="211">
        <v>0</v>
      </c>
      <c r="F70" s="211">
        <v>6218758251</v>
      </c>
      <c r="G70" s="211">
        <v>1621789286</v>
      </c>
      <c r="H70" s="211">
        <f t="shared" si="2"/>
        <v>-4596968965</v>
      </c>
      <c r="I70" s="212">
        <f t="shared" si="3"/>
        <v>26.078989093026895</v>
      </c>
    </row>
    <row r="71" spans="1:9" ht="22.5" x14ac:dyDescent="0.2">
      <c r="A71" s="68" t="s">
        <v>144</v>
      </c>
      <c r="B71" s="69" t="s">
        <v>145</v>
      </c>
      <c r="C71" s="70">
        <v>0</v>
      </c>
      <c r="D71" s="70">
        <v>113443814</v>
      </c>
      <c r="E71" s="70">
        <v>0</v>
      </c>
      <c r="F71" s="70">
        <v>113443814</v>
      </c>
      <c r="G71" s="70">
        <v>0</v>
      </c>
      <c r="H71" s="70">
        <f t="shared" si="2"/>
        <v>-113443814</v>
      </c>
      <c r="I71" s="71">
        <f t="shared" si="3"/>
        <v>0</v>
      </c>
    </row>
    <row r="72" spans="1:9" ht="22.5" x14ac:dyDescent="0.2">
      <c r="A72" s="68" t="s">
        <v>146</v>
      </c>
      <c r="B72" s="69" t="s">
        <v>147</v>
      </c>
      <c r="C72" s="70">
        <v>0</v>
      </c>
      <c r="D72" s="70">
        <v>1643854298</v>
      </c>
      <c r="E72" s="70">
        <v>0</v>
      </c>
      <c r="F72" s="70">
        <v>1643854298</v>
      </c>
      <c r="G72" s="70">
        <v>0</v>
      </c>
      <c r="H72" s="70">
        <f t="shared" si="2"/>
        <v>-1643854298</v>
      </c>
      <c r="I72" s="71">
        <f t="shared" si="3"/>
        <v>0</v>
      </c>
    </row>
    <row r="73" spans="1:9" ht="22.5" x14ac:dyDescent="0.2">
      <c r="A73" s="68" t="s">
        <v>148</v>
      </c>
      <c r="B73" s="69" t="s">
        <v>149</v>
      </c>
      <c r="C73" s="70">
        <v>0</v>
      </c>
      <c r="D73" s="70">
        <v>8435030684</v>
      </c>
      <c r="E73" s="70">
        <v>0</v>
      </c>
      <c r="F73" s="70">
        <v>8435030684</v>
      </c>
      <c r="G73" s="70">
        <v>0</v>
      </c>
      <c r="H73" s="70">
        <f t="shared" si="2"/>
        <v>-8435030684</v>
      </c>
      <c r="I73" s="71">
        <f t="shared" si="3"/>
        <v>0</v>
      </c>
    </row>
    <row r="74" spans="1:9" x14ac:dyDescent="0.2">
      <c r="A74" s="68" t="s">
        <v>150</v>
      </c>
      <c r="B74" s="69" t="s">
        <v>151</v>
      </c>
      <c r="C74" s="70">
        <v>0</v>
      </c>
      <c r="D74" s="70">
        <v>428248527</v>
      </c>
      <c r="E74" s="70">
        <v>0</v>
      </c>
      <c r="F74" s="70">
        <v>428248527</v>
      </c>
      <c r="G74" s="70">
        <v>0</v>
      </c>
      <c r="H74" s="70">
        <f t="shared" si="2"/>
        <v>-428248527</v>
      </c>
      <c r="I74" s="71">
        <f t="shared" si="3"/>
        <v>0</v>
      </c>
    </row>
    <row r="75" spans="1:9" ht="22.5" x14ac:dyDescent="0.2">
      <c r="A75" s="68" t="s">
        <v>152</v>
      </c>
      <c r="B75" s="69" t="s">
        <v>153</v>
      </c>
      <c r="C75" s="70">
        <v>0</v>
      </c>
      <c r="D75" s="70">
        <v>30645817</v>
      </c>
      <c r="E75" s="70">
        <v>0</v>
      </c>
      <c r="F75" s="70">
        <v>30645817</v>
      </c>
      <c r="G75" s="70">
        <v>0</v>
      </c>
      <c r="H75" s="70">
        <f t="shared" si="2"/>
        <v>-30645817</v>
      </c>
      <c r="I75" s="71">
        <f t="shared" si="3"/>
        <v>0</v>
      </c>
    </row>
    <row r="76" spans="1:9" x14ac:dyDescent="0.2">
      <c r="A76" s="68" t="s">
        <v>154</v>
      </c>
      <c r="B76" s="69" t="s">
        <v>5</v>
      </c>
      <c r="C76" s="70">
        <v>0</v>
      </c>
      <c r="D76" s="70">
        <v>481975795</v>
      </c>
      <c r="E76" s="70">
        <v>0</v>
      </c>
      <c r="F76" s="70">
        <v>481975795</v>
      </c>
      <c r="G76" s="70">
        <v>0</v>
      </c>
      <c r="H76" s="70">
        <f t="shared" si="2"/>
        <v>-481975795</v>
      </c>
      <c r="I76" s="71">
        <f t="shared" si="3"/>
        <v>0</v>
      </c>
    </row>
    <row r="77" spans="1:9" x14ac:dyDescent="0.2">
      <c r="A77" s="72" t="s">
        <v>155</v>
      </c>
      <c r="B77" s="73" t="s">
        <v>156</v>
      </c>
      <c r="C77" s="74">
        <f>C78</f>
        <v>200000000</v>
      </c>
      <c r="D77" s="74">
        <f t="shared" ref="D77:G77" si="16">D78</f>
        <v>0</v>
      </c>
      <c r="E77" s="74">
        <f t="shared" si="16"/>
        <v>0</v>
      </c>
      <c r="F77" s="74">
        <f t="shared" si="16"/>
        <v>200000000</v>
      </c>
      <c r="G77" s="74">
        <f t="shared" si="16"/>
        <v>36251027</v>
      </c>
      <c r="H77" s="74">
        <f t="shared" si="2"/>
        <v>-163748973</v>
      </c>
      <c r="I77" s="75">
        <f t="shared" si="3"/>
        <v>18.1255135</v>
      </c>
    </row>
    <row r="78" spans="1:9" x14ac:dyDescent="0.2">
      <c r="A78" s="68" t="s">
        <v>157</v>
      </c>
      <c r="B78" s="69" t="s">
        <v>158</v>
      </c>
      <c r="C78" s="70">
        <v>200000000</v>
      </c>
      <c r="D78" s="70">
        <v>0</v>
      </c>
      <c r="E78" s="70">
        <v>0</v>
      </c>
      <c r="F78" s="70">
        <v>200000000</v>
      </c>
      <c r="G78" s="70">
        <v>36251027</v>
      </c>
      <c r="H78" s="70">
        <f t="shared" si="2"/>
        <v>-163748973</v>
      </c>
      <c r="I78" s="71">
        <f t="shared" si="3"/>
        <v>18.1255135</v>
      </c>
    </row>
    <row r="79" spans="1:9" x14ac:dyDescent="0.2">
      <c r="A79" s="72" t="s">
        <v>159</v>
      </c>
      <c r="B79" s="73" t="s">
        <v>160</v>
      </c>
      <c r="C79" s="74">
        <f>C80</f>
        <v>260000000</v>
      </c>
      <c r="D79" s="74">
        <f t="shared" ref="D79:G79" si="17">D80</f>
        <v>0</v>
      </c>
      <c r="E79" s="74">
        <f t="shared" si="17"/>
        <v>0</v>
      </c>
      <c r="F79" s="74">
        <f t="shared" si="17"/>
        <v>260000000</v>
      </c>
      <c r="G79" s="74">
        <f t="shared" si="17"/>
        <v>176624054</v>
      </c>
      <c r="H79" s="74">
        <f t="shared" ref="H79:H103" si="18">G79-F79</f>
        <v>-83375946</v>
      </c>
      <c r="I79" s="75">
        <f t="shared" ref="I79:I103" si="19">G79/F79*100</f>
        <v>67.932328461538461</v>
      </c>
    </row>
    <row r="80" spans="1:9" x14ac:dyDescent="0.2">
      <c r="A80" s="68" t="s">
        <v>161</v>
      </c>
      <c r="B80" s="69" t="s">
        <v>162</v>
      </c>
      <c r="C80" s="70">
        <v>260000000</v>
      </c>
      <c r="D80" s="70">
        <v>0</v>
      </c>
      <c r="E80" s="70">
        <v>0</v>
      </c>
      <c r="F80" s="70">
        <v>260000000</v>
      </c>
      <c r="G80" s="70">
        <v>176624054</v>
      </c>
      <c r="H80" s="70">
        <f t="shared" si="18"/>
        <v>-83375946</v>
      </c>
      <c r="I80" s="71">
        <f t="shared" si="19"/>
        <v>67.932328461538461</v>
      </c>
    </row>
    <row r="81" spans="1:9" x14ac:dyDescent="0.2">
      <c r="A81" s="72" t="s">
        <v>163</v>
      </c>
      <c r="B81" s="73" t="s">
        <v>164</v>
      </c>
      <c r="C81" s="74">
        <f>C82</f>
        <v>1300000000</v>
      </c>
      <c r="D81" s="74">
        <f t="shared" ref="D81:G81" si="20">D82</f>
        <v>0</v>
      </c>
      <c r="E81" s="74">
        <f t="shared" si="20"/>
        <v>0</v>
      </c>
      <c r="F81" s="74">
        <f t="shared" si="20"/>
        <v>1300000000</v>
      </c>
      <c r="G81" s="74">
        <f t="shared" si="20"/>
        <v>829607362</v>
      </c>
      <c r="H81" s="74">
        <f t="shared" si="18"/>
        <v>-470392638</v>
      </c>
      <c r="I81" s="75">
        <f t="shared" si="19"/>
        <v>63.815950923076926</v>
      </c>
    </row>
    <row r="82" spans="1:9" x14ac:dyDescent="0.2">
      <c r="A82" s="68" t="s">
        <v>165</v>
      </c>
      <c r="B82" s="69" t="s">
        <v>166</v>
      </c>
      <c r="C82" s="70">
        <v>1300000000</v>
      </c>
      <c r="D82" s="70">
        <v>0</v>
      </c>
      <c r="E82" s="70">
        <v>0</v>
      </c>
      <c r="F82" s="70">
        <v>1300000000</v>
      </c>
      <c r="G82" s="70">
        <v>829607362</v>
      </c>
      <c r="H82" s="70">
        <f t="shared" si="18"/>
        <v>-470392638</v>
      </c>
      <c r="I82" s="71">
        <f t="shared" si="19"/>
        <v>63.815950923076926</v>
      </c>
    </row>
    <row r="83" spans="1:9" x14ac:dyDescent="0.2">
      <c r="A83" s="68"/>
      <c r="B83" s="69"/>
      <c r="C83" s="70"/>
      <c r="D83" s="70"/>
      <c r="E83" s="70"/>
      <c r="F83" s="70"/>
      <c r="G83" s="70"/>
      <c r="H83" s="70"/>
      <c r="I83" s="71"/>
    </row>
    <row r="84" spans="1:9" ht="17.25" customHeight="1" x14ac:dyDescent="0.2">
      <c r="A84" s="85" t="s">
        <v>167</v>
      </c>
      <c r="B84" s="86" t="s">
        <v>168</v>
      </c>
      <c r="C84" s="55">
        <f>C85</f>
        <v>5260000000</v>
      </c>
      <c r="D84" s="55">
        <f t="shared" ref="D84:G85" si="21">D85</f>
        <v>0</v>
      </c>
      <c r="E84" s="55">
        <f t="shared" si="21"/>
        <v>0</v>
      </c>
      <c r="F84" s="55">
        <f t="shared" si="21"/>
        <v>5260000000</v>
      </c>
      <c r="G84" s="55">
        <f t="shared" si="21"/>
        <v>4165438967</v>
      </c>
      <c r="H84" s="55">
        <f t="shared" si="18"/>
        <v>-1094561033</v>
      </c>
      <c r="I84" s="87">
        <f t="shared" si="19"/>
        <v>79.190854885931557</v>
      </c>
    </row>
    <row r="85" spans="1:9" ht="22.5" x14ac:dyDescent="0.2">
      <c r="A85" s="72" t="s">
        <v>169</v>
      </c>
      <c r="B85" s="73" t="s">
        <v>170</v>
      </c>
      <c r="C85" s="74">
        <f>C86</f>
        <v>5260000000</v>
      </c>
      <c r="D85" s="74">
        <f t="shared" si="21"/>
        <v>0</v>
      </c>
      <c r="E85" s="74">
        <f t="shared" si="21"/>
        <v>0</v>
      </c>
      <c r="F85" s="74">
        <f t="shared" si="21"/>
        <v>5260000000</v>
      </c>
      <c r="G85" s="74">
        <f t="shared" si="21"/>
        <v>4165438967</v>
      </c>
      <c r="H85" s="74">
        <f t="shared" si="18"/>
        <v>-1094561033</v>
      </c>
      <c r="I85" s="75">
        <f t="shared" si="19"/>
        <v>79.190854885931557</v>
      </c>
    </row>
    <row r="86" spans="1:9" x14ac:dyDescent="0.2">
      <c r="A86" s="68" t="s">
        <v>171</v>
      </c>
      <c r="B86" s="69" t="s">
        <v>172</v>
      </c>
      <c r="C86" s="70">
        <v>5260000000</v>
      </c>
      <c r="D86" s="70">
        <v>0</v>
      </c>
      <c r="E86" s="70">
        <v>0</v>
      </c>
      <c r="F86" s="70">
        <v>5260000000</v>
      </c>
      <c r="G86" s="70">
        <v>4165438967</v>
      </c>
      <c r="H86" s="70">
        <f t="shared" si="18"/>
        <v>-1094561033</v>
      </c>
      <c r="I86" s="71">
        <f t="shared" si="19"/>
        <v>79.190854885931557</v>
      </c>
    </row>
    <row r="87" spans="1:9" x14ac:dyDescent="0.2">
      <c r="A87" s="68"/>
      <c r="B87" s="69"/>
      <c r="C87" s="70"/>
      <c r="D87" s="70"/>
      <c r="E87" s="70"/>
      <c r="F87" s="70"/>
      <c r="G87" s="70"/>
      <c r="H87" s="70"/>
      <c r="I87" s="71"/>
    </row>
    <row r="88" spans="1:9" x14ac:dyDescent="0.2">
      <c r="A88" s="85" t="s">
        <v>173</v>
      </c>
      <c r="B88" s="86" t="s">
        <v>174</v>
      </c>
      <c r="C88" s="55">
        <f>C90</f>
        <v>120871328846</v>
      </c>
      <c r="D88" s="55">
        <f t="shared" ref="D88:F88" si="22">D90</f>
        <v>1767760908</v>
      </c>
      <c r="E88" s="55">
        <f t="shared" si="22"/>
        <v>0</v>
      </c>
      <c r="F88" s="55">
        <f t="shared" si="22"/>
        <v>122639089754</v>
      </c>
      <c r="G88" s="55">
        <f>G90</f>
        <v>91799911580</v>
      </c>
      <c r="H88" s="55">
        <f t="shared" si="18"/>
        <v>-30839178174</v>
      </c>
      <c r="I88" s="87">
        <f t="shared" si="19"/>
        <v>74.853712437152069</v>
      </c>
    </row>
    <row r="89" spans="1:9" x14ac:dyDescent="0.2">
      <c r="A89" s="85"/>
      <c r="B89" s="86"/>
      <c r="C89" s="55"/>
      <c r="D89" s="55"/>
      <c r="E89" s="55"/>
      <c r="F89" s="55"/>
      <c r="G89" s="55"/>
      <c r="H89" s="55"/>
      <c r="I89" s="87"/>
    </row>
    <row r="90" spans="1:9" x14ac:dyDescent="0.2">
      <c r="A90" s="85" t="s">
        <v>175</v>
      </c>
      <c r="B90" s="86" t="s">
        <v>176</v>
      </c>
      <c r="C90" s="55">
        <f>C91+C96+C98+C100+C102</f>
        <v>120871328846</v>
      </c>
      <c r="D90" s="55">
        <f t="shared" ref="D90:F90" si="23">D91+D96+D98+D100+D102</f>
        <v>1767760908</v>
      </c>
      <c r="E90" s="55">
        <f t="shared" si="23"/>
        <v>0</v>
      </c>
      <c r="F90" s="55">
        <f t="shared" si="23"/>
        <v>122639089754</v>
      </c>
      <c r="G90" s="55">
        <f>G91+G96+G98+G100+G102</f>
        <v>91799911580</v>
      </c>
      <c r="H90" s="55">
        <f t="shared" si="18"/>
        <v>-30839178174</v>
      </c>
      <c r="I90" s="87">
        <f t="shared" si="19"/>
        <v>74.853712437152069</v>
      </c>
    </row>
    <row r="91" spans="1:9" x14ac:dyDescent="0.2">
      <c r="A91" s="72" t="s">
        <v>177</v>
      </c>
      <c r="B91" s="73" t="s">
        <v>178</v>
      </c>
      <c r="C91" s="74">
        <f>C92+C93+C94+C95</f>
        <v>118871328846</v>
      </c>
      <c r="D91" s="74">
        <f t="shared" ref="D91:F91" si="24">D92+D93+D94+D95</f>
        <v>409524922</v>
      </c>
      <c r="E91" s="74">
        <f t="shared" si="24"/>
        <v>0</v>
      </c>
      <c r="F91" s="74">
        <f t="shared" si="24"/>
        <v>119280853768</v>
      </c>
      <c r="G91" s="74">
        <f>G92+G93+G94+G95</f>
        <v>89594282998</v>
      </c>
      <c r="H91" s="74">
        <f t="shared" si="18"/>
        <v>-29686570770</v>
      </c>
      <c r="I91" s="75">
        <f t="shared" si="19"/>
        <v>75.112040338225555</v>
      </c>
    </row>
    <row r="92" spans="1:9" x14ac:dyDescent="0.2">
      <c r="A92" s="68" t="s">
        <v>179</v>
      </c>
      <c r="B92" s="69" t="s">
        <v>180</v>
      </c>
      <c r="C92" s="70">
        <v>79373429149</v>
      </c>
      <c r="D92" s="70">
        <v>0</v>
      </c>
      <c r="E92" s="70">
        <v>0</v>
      </c>
      <c r="F92" s="70">
        <v>79373429149</v>
      </c>
      <c r="G92" s="70">
        <v>60132060483</v>
      </c>
      <c r="H92" s="70">
        <f t="shared" si="18"/>
        <v>-19241368666</v>
      </c>
      <c r="I92" s="71">
        <f t="shared" si="19"/>
        <v>75.758425870854012</v>
      </c>
    </row>
    <row r="93" spans="1:9" x14ac:dyDescent="0.2">
      <c r="A93" s="68" t="s">
        <v>181</v>
      </c>
      <c r="B93" s="69" t="s">
        <v>182</v>
      </c>
      <c r="C93" s="70">
        <v>0</v>
      </c>
      <c r="D93" s="70">
        <v>409524922</v>
      </c>
      <c r="E93" s="70">
        <v>0</v>
      </c>
      <c r="F93" s="70">
        <v>409524922</v>
      </c>
      <c r="G93" s="70">
        <v>0</v>
      </c>
      <c r="H93" s="70">
        <f t="shared" si="18"/>
        <v>-409524922</v>
      </c>
      <c r="I93" s="71">
        <f t="shared" si="19"/>
        <v>0</v>
      </c>
    </row>
    <row r="94" spans="1:9" ht="12.75" customHeight="1" x14ac:dyDescent="0.2">
      <c r="A94" s="68" t="s">
        <v>183</v>
      </c>
      <c r="B94" s="69" t="s">
        <v>184</v>
      </c>
      <c r="C94" s="70">
        <v>1773769846</v>
      </c>
      <c r="D94" s="70">
        <v>0</v>
      </c>
      <c r="E94" s="70">
        <v>0</v>
      </c>
      <c r="F94" s="70">
        <v>1773769846</v>
      </c>
      <c r="G94" s="70">
        <v>1773769846</v>
      </c>
      <c r="H94" s="70">
        <f t="shared" si="18"/>
        <v>0</v>
      </c>
      <c r="I94" s="71">
        <f t="shared" si="19"/>
        <v>100</v>
      </c>
    </row>
    <row r="95" spans="1:9" ht="12.75" customHeight="1" x14ac:dyDescent="0.2">
      <c r="A95" s="68" t="s">
        <v>185</v>
      </c>
      <c r="B95" s="69" t="s">
        <v>186</v>
      </c>
      <c r="C95" s="70">
        <v>37724129851</v>
      </c>
      <c r="D95" s="70">
        <v>0</v>
      </c>
      <c r="E95" s="70">
        <v>0</v>
      </c>
      <c r="F95" s="70">
        <v>37724129851</v>
      </c>
      <c r="G95" s="70">
        <v>27688452669</v>
      </c>
      <c r="H95" s="70">
        <f t="shared" si="18"/>
        <v>-10035677182</v>
      </c>
      <c r="I95" s="71">
        <f t="shared" si="19"/>
        <v>73.397193728157063</v>
      </c>
    </row>
    <row r="96" spans="1:9" ht="22.5" x14ac:dyDescent="0.2">
      <c r="A96" s="72" t="s">
        <v>187</v>
      </c>
      <c r="B96" s="73" t="s">
        <v>188</v>
      </c>
      <c r="C96" s="74">
        <f>C97</f>
        <v>0</v>
      </c>
      <c r="D96" s="74">
        <f t="shared" ref="D96:F96" si="25">D97</f>
        <v>387483931</v>
      </c>
      <c r="E96" s="74">
        <f t="shared" si="25"/>
        <v>0</v>
      </c>
      <c r="F96" s="74">
        <f t="shared" si="25"/>
        <v>387483931</v>
      </c>
      <c r="G96" s="74">
        <f>G97</f>
        <v>0</v>
      </c>
      <c r="H96" s="74">
        <f t="shared" si="18"/>
        <v>-387483931</v>
      </c>
      <c r="I96" s="75">
        <f t="shared" si="19"/>
        <v>0</v>
      </c>
    </row>
    <row r="97" spans="1:10" x14ac:dyDescent="0.2">
      <c r="A97" s="68" t="s">
        <v>189</v>
      </c>
      <c r="B97" s="69" t="s">
        <v>190</v>
      </c>
      <c r="C97" s="70">
        <v>0</v>
      </c>
      <c r="D97" s="70">
        <v>387483931</v>
      </c>
      <c r="E97" s="70">
        <v>0</v>
      </c>
      <c r="F97" s="70">
        <v>387483931</v>
      </c>
      <c r="G97" s="70">
        <v>0</v>
      </c>
      <c r="H97" s="70">
        <f t="shared" si="18"/>
        <v>-387483931</v>
      </c>
      <c r="I97" s="71">
        <f t="shared" si="19"/>
        <v>0</v>
      </c>
    </row>
    <row r="98" spans="1:10" ht="22.5" x14ac:dyDescent="0.2">
      <c r="A98" s="72" t="s">
        <v>191</v>
      </c>
      <c r="B98" s="73" t="s">
        <v>192</v>
      </c>
      <c r="C98" s="74">
        <f>C99</f>
        <v>0</v>
      </c>
      <c r="D98" s="74">
        <f t="shared" ref="D98:F98" si="26">D99</f>
        <v>357206397</v>
      </c>
      <c r="E98" s="74">
        <f t="shared" si="26"/>
        <v>0</v>
      </c>
      <c r="F98" s="74">
        <f t="shared" si="26"/>
        <v>357206397</v>
      </c>
      <c r="G98" s="74">
        <f>G99</f>
        <v>359727163</v>
      </c>
      <c r="H98" s="74">
        <f t="shared" si="18"/>
        <v>2520766</v>
      </c>
      <c r="I98" s="75">
        <f t="shared" si="19"/>
        <v>100.70568892975341</v>
      </c>
    </row>
    <row r="99" spans="1:10" ht="22.5" x14ac:dyDescent="0.2">
      <c r="A99" s="68" t="s">
        <v>193</v>
      </c>
      <c r="B99" s="69" t="s">
        <v>194</v>
      </c>
      <c r="C99" s="70">
        <v>0</v>
      </c>
      <c r="D99" s="70">
        <v>357206397</v>
      </c>
      <c r="E99" s="70">
        <v>0</v>
      </c>
      <c r="F99" s="70">
        <v>357206397</v>
      </c>
      <c r="G99" s="70">
        <v>359727163</v>
      </c>
      <c r="H99" s="70">
        <f t="shared" si="18"/>
        <v>2520766</v>
      </c>
      <c r="I99" s="71">
        <f t="shared" si="19"/>
        <v>100.70568892975341</v>
      </c>
    </row>
    <row r="100" spans="1:10" x14ac:dyDescent="0.2">
      <c r="A100" s="72" t="s">
        <v>195</v>
      </c>
      <c r="B100" s="73" t="s">
        <v>196</v>
      </c>
      <c r="C100" s="74">
        <f>C101</f>
        <v>2000000000</v>
      </c>
      <c r="D100" s="74">
        <f t="shared" ref="D100:F100" si="27">D101</f>
        <v>0</v>
      </c>
      <c r="E100" s="74">
        <f t="shared" si="27"/>
        <v>0</v>
      </c>
      <c r="F100" s="74">
        <f t="shared" si="27"/>
        <v>2000000000</v>
      </c>
      <c r="G100" s="74">
        <f>G101</f>
        <v>1845901419</v>
      </c>
      <c r="H100" s="74">
        <f t="shared" si="18"/>
        <v>-154098581</v>
      </c>
      <c r="I100" s="75">
        <f t="shared" si="19"/>
        <v>92.295070949999996</v>
      </c>
    </row>
    <row r="101" spans="1:10" ht="12" thickBot="1" x14ac:dyDescent="0.25">
      <c r="A101" s="76" t="s">
        <v>197</v>
      </c>
      <c r="B101" s="77" t="s">
        <v>198</v>
      </c>
      <c r="C101" s="78">
        <v>2000000000</v>
      </c>
      <c r="D101" s="78">
        <v>0</v>
      </c>
      <c r="E101" s="78">
        <v>0</v>
      </c>
      <c r="F101" s="78">
        <v>2000000000</v>
      </c>
      <c r="G101" s="78">
        <v>1845901419</v>
      </c>
      <c r="H101" s="78">
        <f t="shared" si="18"/>
        <v>-154098581</v>
      </c>
      <c r="I101" s="79">
        <f t="shared" si="19"/>
        <v>92.295070949999996</v>
      </c>
    </row>
    <row r="102" spans="1:10" x14ac:dyDescent="0.2">
      <c r="A102" s="213" t="s">
        <v>199</v>
      </c>
      <c r="B102" s="214" t="s">
        <v>200</v>
      </c>
      <c r="C102" s="215">
        <f>C103</f>
        <v>0</v>
      </c>
      <c r="D102" s="215">
        <f t="shared" ref="D102:G102" si="28">D103</f>
        <v>613545658</v>
      </c>
      <c r="E102" s="215">
        <f t="shared" si="28"/>
        <v>0</v>
      </c>
      <c r="F102" s="215">
        <f t="shared" si="28"/>
        <v>613545658</v>
      </c>
      <c r="G102" s="215">
        <f t="shared" si="28"/>
        <v>0</v>
      </c>
      <c r="H102" s="215">
        <f t="shared" si="18"/>
        <v>-613545658</v>
      </c>
      <c r="I102" s="216">
        <f t="shared" si="19"/>
        <v>0</v>
      </c>
    </row>
    <row r="103" spans="1:10" x14ac:dyDescent="0.2">
      <c r="A103" s="68" t="s">
        <v>201</v>
      </c>
      <c r="B103" s="69" t="s">
        <v>202</v>
      </c>
      <c r="C103" s="70">
        <v>0</v>
      </c>
      <c r="D103" s="70">
        <v>613545658</v>
      </c>
      <c r="E103" s="70">
        <v>0</v>
      </c>
      <c r="F103" s="70">
        <v>613545658</v>
      </c>
      <c r="G103" s="70">
        <v>0</v>
      </c>
      <c r="H103" s="70">
        <f t="shared" si="18"/>
        <v>-613545658</v>
      </c>
      <c r="I103" s="71">
        <f t="shared" si="19"/>
        <v>0</v>
      </c>
    </row>
    <row r="104" spans="1:10" x14ac:dyDescent="0.2">
      <c r="A104" s="102"/>
      <c r="B104" s="94"/>
      <c r="C104" s="95"/>
      <c r="D104" s="95"/>
      <c r="E104" s="95"/>
      <c r="F104" s="95"/>
      <c r="G104" s="95"/>
      <c r="H104" s="94"/>
      <c r="I104" s="103"/>
      <c r="J104" s="47"/>
    </row>
    <row r="105" spans="1:10" ht="12.75" customHeight="1" x14ac:dyDescent="0.2">
      <c r="A105" s="104"/>
      <c r="B105" s="96"/>
      <c r="C105" s="96"/>
      <c r="D105" s="96"/>
      <c r="E105" s="96"/>
      <c r="F105" s="96"/>
      <c r="G105" s="96"/>
      <c r="H105" s="96"/>
      <c r="I105" s="105"/>
    </row>
    <row r="106" spans="1:10" x14ac:dyDescent="0.2">
      <c r="A106" s="90"/>
      <c r="B106" s="97"/>
      <c r="C106" s="97"/>
      <c r="D106" s="97"/>
      <c r="E106" s="97"/>
      <c r="F106" s="97"/>
      <c r="G106" s="97"/>
      <c r="H106" s="97"/>
      <c r="I106" s="106"/>
    </row>
    <row r="107" spans="1:10" x14ac:dyDescent="0.2">
      <c r="A107" s="90"/>
      <c r="B107" s="97"/>
      <c r="C107" s="97"/>
      <c r="D107" s="97"/>
      <c r="E107" s="97"/>
      <c r="F107" s="97"/>
      <c r="G107" s="97"/>
      <c r="H107" s="97"/>
      <c r="I107" s="106"/>
    </row>
    <row r="108" spans="1:10" x14ac:dyDescent="0.2">
      <c r="A108" s="90"/>
      <c r="B108" s="97"/>
      <c r="C108" s="97"/>
      <c r="D108" s="97"/>
      <c r="E108" s="97"/>
      <c r="F108" s="97"/>
      <c r="G108" s="97"/>
      <c r="H108" s="97"/>
      <c r="I108" s="106"/>
    </row>
    <row r="109" spans="1:10" x14ac:dyDescent="0.2">
      <c r="A109" s="90"/>
      <c r="B109" s="97"/>
      <c r="C109" s="97"/>
      <c r="D109" s="97"/>
      <c r="E109" s="97"/>
      <c r="F109" s="97"/>
      <c r="G109" s="97"/>
      <c r="H109" s="97"/>
      <c r="I109" s="106"/>
    </row>
    <row r="110" spans="1:10" x14ac:dyDescent="0.2">
      <c r="A110" s="90"/>
      <c r="B110" s="97"/>
      <c r="C110" s="97"/>
      <c r="D110" s="97"/>
      <c r="E110" s="97"/>
      <c r="F110" s="97"/>
      <c r="G110" s="97"/>
      <c r="H110" s="97"/>
      <c r="I110" s="106"/>
    </row>
    <row r="111" spans="1:10" x14ac:dyDescent="0.2">
      <c r="A111" s="48"/>
      <c r="B111" s="49"/>
      <c r="C111" s="222" t="s">
        <v>1034</v>
      </c>
      <c r="D111" s="222"/>
      <c r="E111" s="222"/>
      <c r="F111" s="222"/>
      <c r="G111" s="49"/>
      <c r="H111" s="49"/>
      <c r="I111" s="50"/>
    </row>
    <row r="112" spans="1:10" x14ac:dyDescent="0.2">
      <c r="A112" s="48"/>
      <c r="B112" s="49"/>
      <c r="C112" s="223" t="s">
        <v>1035</v>
      </c>
      <c r="D112" s="223"/>
      <c r="E112" s="223"/>
      <c r="F112" s="223"/>
      <c r="G112" s="49"/>
      <c r="H112" s="49"/>
      <c r="I112" s="50"/>
    </row>
    <row r="113" spans="1:9" x14ac:dyDescent="0.2">
      <c r="A113" s="48"/>
      <c r="B113" s="49"/>
      <c r="C113" s="49"/>
      <c r="D113" s="49"/>
      <c r="E113" s="49"/>
      <c r="F113" s="49"/>
      <c r="G113" s="49"/>
      <c r="H113" s="49"/>
      <c r="I113" s="50"/>
    </row>
    <row r="114" spans="1:9" x14ac:dyDescent="0.2">
      <c r="A114" s="48"/>
      <c r="B114" s="49"/>
      <c r="C114" s="49"/>
      <c r="D114" s="49"/>
      <c r="E114" s="49"/>
      <c r="F114" s="49"/>
      <c r="G114" s="49"/>
      <c r="H114" s="49"/>
      <c r="I114" s="50"/>
    </row>
    <row r="115" spans="1:9" x14ac:dyDescent="0.2">
      <c r="A115" s="48"/>
      <c r="B115" s="49"/>
      <c r="C115" s="49"/>
      <c r="D115" s="49"/>
      <c r="E115" s="49"/>
      <c r="F115" s="49"/>
      <c r="G115" s="49"/>
      <c r="H115" s="49"/>
      <c r="I115" s="50"/>
    </row>
    <row r="116" spans="1:9" x14ac:dyDescent="0.2">
      <c r="A116" s="48"/>
      <c r="B116" s="49"/>
      <c r="C116" s="49"/>
      <c r="D116" s="49"/>
      <c r="E116" s="49"/>
      <c r="F116" s="49"/>
      <c r="G116" s="49"/>
      <c r="H116" s="49"/>
      <c r="I116" s="50"/>
    </row>
    <row r="117" spans="1:9" x14ac:dyDescent="0.2">
      <c r="A117" s="90" t="s">
        <v>1036</v>
      </c>
      <c r="B117" s="49"/>
      <c r="C117" s="49"/>
      <c r="D117" s="49"/>
      <c r="E117" s="49"/>
      <c r="F117" s="49"/>
      <c r="G117" s="49"/>
      <c r="H117" s="49"/>
      <c r="I117" s="50"/>
    </row>
    <row r="118" spans="1:9" x14ac:dyDescent="0.2">
      <c r="A118" s="91" t="s">
        <v>1037</v>
      </c>
      <c r="B118" s="49"/>
      <c r="C118" s="49"/>
      <c r="D118" s="49"/>
      <c r="E118" s="49"/>
      <c r="F118" s="49"/>
      <c r="G118" s="49"/>
      <c r="H118" s="49"/>
      <c r="I118" s="50"/>
    </row>
    <row r="119" spans="1:9" x14ac:dyDescent="0.2">
      <c r="A119" s="90"/>
      <c r="B119" s="97"/>
      <c r="C119" s="97"/>
      <c r="D119" s="97"/>
      <c r="E119" s="97"/>
      <c r="F119" s="97"/>
      <c r="G119" s="97"/>
      <c r="H119" s="97"/>
      <c r="I119" s="106"/>
    </row>
    <row r="120" spans="1:9" x14ac:dyDescent="0.2">
      <c r="A120" s="90"/>
      <c r="B120" s="97"/>
      <c r="C120" s="97"/>
      <c r="D120" s="97"/>
      <c r="E120" s="97"/>
      <c r="F120" s="97"/>
      <c r="G120" s="97"/>
      <c r="H120" s="97"/>
      <c r="I120" s="106"/>
    </row>
    <row r="121" spans="1:9" x14ac:dyDescent="0.2">
      <c r="A121" s="90"/>
      <c r="B121" s="97"/>
      <c r="C121" s="97"/>
      <c r="D121" s="97"/>
      <c r="E121" s="97"/>
      <c r="F121" s="97"/>
      <c r="G121" s="97"/>
      <c r="H121" s="97"/>
      <c r="I121" s="106"/>
    </row>
    <row r="122" spans="1:9" x14ac:dyDescent="0.2">
      <c r="A122" s="90"/>
      <c r="B122" s="97"/>
      <c r="C122" s="97"/>
      <c r="D122" s="97"/>
      <c r="E122" s="97"/>
      <c r="F122" s="97"/>
      <c r="G122" s="97"/>
      <c r="H122" s="97"/>
      <c r="I122" s="106"/>
    </row>
    <row r="123" spans="1:9" x14ac:dyDescent="0.2">
      <c r="A123" s="90"/>
      <c r="B123" s="97"/>
      <c r="C123" s="97"/>
      <c r="D123" s="97"/>
      <c r="E123" s="97"/>
      <c r="F123" s="97"/>
      <c r="G123" s="97"/>
      <c r="H123" s="97"/>
      <c r="I123" s="106"/>
    </row>
    <row r="124" spans="1:9" x14ac:dyDescent="0.2">
      <c r="A124" s="90"/>
      <c r="B124" s="97"/>
      <c r="C124" s="97"/>
      <c r="D124" s="97"/>
      <c r="E124" s="97"/>
      <c r="F124" s="97"/>
      <c r="G124" s="97"/>
      <c r="H124" s="97"/>
      <c r="I124" s="106"/>
    </row>
    <row r="125" spans="1:9" x14ac:dyDescent="0.2">
      <c r="A125" s="90"/>
      <c r="B125" s="97"/>
      <c r="C125" s="97"/>
      <c r="D125" s="97"/>
      <c r="E125" s="97"/>
      <c r="F125" s="97"/>
      <c r="G125" s="97"/>
      <c r="H125" s="97"/>
      <c r="I125" s="106"/>
    </row>
    <row r="126" spans="1:9" x14ac:dyDescent="0.2">
      <c r="A126" s="90"/>
      <c r="B126" s="97"/>
      <c r="C126" s="97"/>
      <c r="D126" s="97"/>
      <c r="E126" s="97"/>
      <c r="F126" s="97"/>
      <c r="G126" s="97"/>
      <c r="H126" s="97"/>
      <c r="I126" s="106"/>
    </row>
    <row r="127" spans="1:9" x14ac:dyDescent="0.2">
      <c r="A127" s="90"/>
      <c r="B127" s="97"/>
      <c r="C127" s="97"/>
      <c r="D127" s="97"/>
      <c r="E127" s="97"/>
      <c r="F127" s="97"/>
      <c r="G127" s="97"/>
      <c r="H127" s="97"/>
      <c r="I127" s="106"/>
    </row>
    <row r="128" spans="1:9" x14ac:dyDescent="0.2">
      <c r="A128" s="90"/>
      <c r="B128" s="97"/>
      <c r="C128" s="97"/>
      <c r="D128" s="97"/>
      <c r="E128" s="97"/>
      <c r="F128" s="97"/>
      <c r="G128" s="97"/>
      <c r="H128" s="97"/>
      <c r="I128" s="106"/>
    </row>
    <row r="129" spans="1:9" x14ac:dyDescent="0.2">
      <c r="A129" s="90"/>
      <c r="B129" s="97"/>
      <c r="C129" s="97"/>
      <c r="D129" s="97"/>
      <c r="E129" s="97"/>
      <c r="F129" s="97"/>
      <c r="G129" s="97"/>
      <c r="H129" s="97"/>
      <c r="I129" s="106"/>
    </row>
    <row r="130" spans="1:9" x14ac:dyDescent="0.2">
      <c r="A130" s="90"/>
      <c r="B130" s="97"/>
      <c r="C130" s="97"/>
      <c r="D130" s="97"/>
      <c r="E130" s="97"/>
      <c r="F130" s="97"/>
      <c r="G130" s="97"/>
      <c r="H130" s="97"/>
      <c r="I130" s="106"/>
    </row>
    <row r="131" spans="1:9" x14ac:dyDescent="0.2">
      <c r="A131" s="90"/>
      <c r="B131" s="97"/>
      <c r="C131" s="97"/>
      <c r="D131" s="97"/>
      <c r="E131" s="97"/>
      <c r="F131" s="97"/>
      <c r="G131" s="97"/>
      <c r="H131" s="97"/>
      <c r="I131" s="106"/>
    </row>
    <row r="132" spans="1:9" x14ac:dyDescent="0.2">
      <c r="A132" s="90"/>
      <c r="B132" s="97"/>
      <c r="C132" s="97"/>
      <c r="D132" s="97"/>
      <c r="E132" s="97"/>
      <c r="F132" s="97"/>
      <c r="G132" s="97"/>
      <c r="H132" s="97"/>
      <c r="I132" s="106"/>
    </row>
    <row r="133" spans="1:9" x14ac:dyDescent="0.2">
      <c r="A133" s="90"/>
      <c r="B133" s="97"/>
      <c r="C133" s="97"/>
      <c r="D133" s="97"/>
      <c r="E133" s="97"/>
      <c r="F133" s="97"/>
      <c r="G133" s="97"/>
      <c r="H133" s="97"/>
      <c r="I133" s="106"/>
    </row>
    <row r="134" spans="1:9" x14ac:dyDescent="0.2">
      <c r="A134" s="90"/>
      <c r="B134" s="97"/>
      <c r="C134" s="97"/>
      <c r="D134" s="97"/>
      <c r="E134" s="97"/>
      <c r="F134" s="97"/>
      <c r="G134" s="97"/>
      <c r="H134" s="97"/>
      <c r="I134" s="106"/>
    </row>
    <row r="135" spans="1:9" x14ac:dyDescent="0.2">
      <c r="A135" s="90"/>
      <c r="B135" s="97"/>
      <c r="C135" s="97"/>
      <c r="D135" s="97"/>
      <c r="E135" s="97"/>
      <c r="F135" s="97"/>
      <c r="G135" s="97"/>
      <c r="H135" s="97"/>
      <c r="I135" s="106"/>
    </row>
    <row r="136" spans="1:9" x14ac:dyDescent="0.2">
      <c r="A136" s="90"/>
      <c r="B136" s="97"/>
      <c r="C136" s="97"/>
      <c r="D136" s="97"/>
      <c r="E136" s="97"/>
      <c r="F136" s="97"/>
      <c r="G136" s="97"/>
      <c r="H136" s="97"/>
      <c r="I136" s="106"/>
    </row>
    <row r="137" spans="1:9" x14ac:dyDescent="0.2">
      <c r="A137" s="90"/>
      <c r="B137" s="97"/>
      <c r="C137" s="97"/>
      <c r="D137" s="97"/>
      <c r="E137" s="97"/>
      <c r="F137" s="97"/>
      <c r="G137" s="97"/>
      <c r="H137" s="97"/>
      <c r="I137" s="106"/>
    </row>
    <row r="138" spans="1:9" x14ac:dyDescent="0.2">
      <c r="A138" s="90"/>
      <c r="B138" s="97"/>
      <c r="C138" s="97"/>
      <c r="D138" s="97"/>
      <c r="E138" s="97"/>
      <c r="F138" s="97"/>
      <c r="G138" s="97"/>
      <c r="H138" s="97"/>
      <c r="I138" s="106"/>
    </row>
    <row r="139" spans="1:9" x14ac:dyDescent="0.2">
      <c r="A139" s="90"/>
      <c r="B139" s="97"/>
      <c r="C139" s="97"/>
      <c r="D139" s="97"/>
      <c r="E139" s="97"/>
      <c r="F139" s="97"/>
      <c r="G139" s="97"/>
      <c r="H139" s="97"/>
      <c r="I139" s="106"/>
    </row>
    <row r="140" spans="1:9" x14ac:dyDescent="0.2">
      <c r="A140" s="90"/>
      <c r="B140" s="97"/>
      <c r="C140" s="97"/>
      <c r="D140" s="97"/>
      <c r="E140" s="97"/>
      <c r="F140" s="97"/>
      <c r="G140" s="97"/>
      <c r="H140" s="97"/>
      <c r="I140" s="106"/>
    </row>
    <row r="141" spans="1:9" x14ac:dyDescent="0.2">
      <c r="A141" s="90"/>
      <c r="B141" s="97"/>
      <c r="C141" s="97"/>
      <c r="D141" s="97"/>
      <c r="E141" s="97"/>
      <c r="F141" s="97"/>
      <c r="G141" s="97"/>
      <c r="H141" s="97"/>
      <c r="I141" s="106"/>
    </row>
    <row r="142" spans="1:9" x14ac:dyDescent="0.2">
      <c r="A142" s="90"/>
      <c r="B142" s="97"/>
      <c r="C142" s="97"/>
      <c r="D142" s="97"/>
      <c r="E142" s="97"/>
      <c r="F142" s="97"/>
      <c r="G142" s="97"/>
      <c r="H142" s="97"/>
      <c r="I142" s="106"/>
    </row>
    <row r="143" spans="1:9" ht="12" thickBot="1" x14ac:dyDescent="0.25">
      <c r="A143" s="107"/>
      <c r="B143" s="108"/>
      <c r="C143" s="108"/>
      <c r="D143" s="108"/>
      <c r="E143" s="108"/>
      <c r="F143" s="108"/>
      <c r="G143" s="108"/>
      <c r="H143" s="108"/>
      <c r="I143" s="109"/>
    </row>
    <row r="144" spans="1:9" x14ac:dyDescent="0.2">
      <c r="A144" s="97"/>
      <c r="B144" s="97"/>
      <c r="C144" s="97"/>
      <c r="D144" s="97"/>
      <c r="E144" s="97"/>
      <c r="F144" s="97"/>
      <c r="G144" s="97"/>
      <c r="H144" s="97"/>
      <c r="I144" s="97"/>
    </row>
    <row r="145" spans="1:9" x14ac:dyDescent="0.2">
      <c r="A145" s="97"/>
      <c r="B145" s="97"/>
      <c r="C145" s="97"/>
      <c r="D145" s="97"/>
      <c r="E145" s="97"/>
      <c r="F145" s="97"/>
      <c r="G145" s="97"/>
      <c r="H145" s="97"/>
      <c r="I145" s="97"/>
    </row>
    <row r="146" spans="1:9" x14ac:dyDescent="0.2">
      <c r="A146" s="97"/>
      <c r="B146" s="97"/>
      <c r="C146" s="97"/>
      <c r="D146" s="97"/>
      <c r="E146" s="97"/>
      <c r="F146" s="97"/>
      <c r="G146" s="97"/>
      <c r="H146" s="97"/>
      <c r="I146" s="97"/>
    </row>
    <row r="147" spans="1:9" x14ac:dyDescent="0.2">
      <c r="A147" s="97"/>
      <c r="B147" s="97"/>
      <c r="C147" s="97"/>
      <c r="D147" s="97"/>
      <c r="E147" s="97"/>
      <c r="F147" s="97"/>
      <c r="G147" s="97"/>
      <c r="H147" s="97"/>
      <c r="I147" s="97"/>
    </row>
    <row r="148" spans="1:9" x14ac:dyDescent="0.2">
      <c r="A148" s="97"/>
      <c r="B148" s="97"/>
      <c r="C148" s="97"/>
      <c r="D148" s="97"/>
      <c r="E148" s="97"/>
      <c r="F148" s="97"/>
      <c r="G148" s="97"/>
      <c r="H148" s="97"/>
      <c r="I148" s="97"/>
    </row>
    <row r="149" spans="1:9" x14ac:dyDescent="0.2">
      <c r="A149" s="97"/>
      <c r="B149" s="97"/>
      <c r="C149" s="97"/>
      <c r="D149" s="97"/>
      <c r="E149" s="97"/>
      <c r="F149" s="97"/>
      <c r="G149" s="97"/>
      <c r="H149" s="97"/>
      <c r="I149" s="97"/>
    </row>
    <row r="150" spans="1:9" x14ac:dyDescent="0.2">
      <c r="A150" s="97"/>
      <c r="B150" s="97"/>
      <c r="C150" s="97"/>
      <c r="D150" s="97"/>
      <c r="E150" s="97"/>
      <c r="F150" s="97"/>
      <c r="G150" s="97"/>
      <c r="H150" s="97"/>
      <c r="I150" s="97"/>
    </row>
    <row r="151" spans="1:9" x14ac:dyDescent="0.2">
      <c r="A151" s="97"/>
      <c r="B151" s="97"/>
      <c r="C151" s="97"/>
      <c r="D151" s="97"/>
      <c r="E151" s="97"/>
      <c r="F151" s="97"/>
      <c r="G151" s="97"/>
      <c r="H151" s="97"/>
      <c r="I151" s="97"/>
    </row>
    <row r="152" spans="1:9" x14ac:dyDescent="0.2">
      <c r="A152" s="97"/>
      <c r="B152" s="97"/>
      <c r="C152" s="97"/>
      <c r="D152" s="97"/>
      <c r="E152" s="97"/>
      <c r="F152" s="97"/>
      <c r="G152" s="97"/>
      <c r="H152" s="97"/>
      <c r="I152" s="97"/>
    </row>
    <row r="153" spans="1:9" x14ac:dyDescent="0.2">
      <c r="A153" s="97"/>
      <c r="B153" s="97"/>
      <c r="C153" s="97"/>
      <c r="D153" s="97"/>
      <c r="E153" s="97"/>
      <c r="F153" s="97"/>
      <c r="G153" s="97"/>
      <c r="H153" s="97"/>
      <c r="I153" s="97"/>
    </row>
    <row r="154" spans="1:9" x14ac:dyDescent="0.2">
      <c r="A154" s="97"/>
      <c r="B154" s="97"/>
      <c r="C154" s="97"/>
      <c r="D154" s="97"/>
      <c r="E154" s="97"/>
      <c r="F154" s="97"/>
      <c r="G154" s="97"/>
      <c r="H154" s="97"/>
      <c r="I154" s="97"/>
    </row>
    <row r="155" spans="1:9" x14ac:dyDescent="0.2">
      <c r="A155" s="97"/>
      <c r="B155" s="97"/>
      <c r="C155" s="97"/>
      <c r="D155" s="97"/>
      <c r="E155" s="97"/>
      <c r="F155" s="97"/>
      <c r="G155" s="97"/>
      <c r="H155" s="97"/>
      <c r="I155" s="97"/>
    </row>
    <row r="156" spans="1:9" x14ac:dyDescent="0.2">
      <c r="A156" s="97"/>
      <c r="B156" s="97"/>
      <c r="C156" s="97"/>
      <c r="D156" s="97"/>
      <c r="E156" s="97"/>
      <c r="F156" s="97"/>
      <c r="G156" s="97"/>
      <c r="H156" s="97"/>
      <c r="I156" s="97"/>
    </row>
    <row r="157" spans="1:9" x14ac:dyDescent="0.2">
      <c r="A157" s="97"/>
      <c r="B157" s="97"/>
      <c r="C157" s="97"/>
      <c r="D157" s="97"/>
      <c r="E157" s="97"/>
      <c r="F157" s="97"/>
      <c r="G157" s="97"/>
      <c r="H157" s="97"/>
      <c r="I157" s="97"/>
    </row>
    <row r="158" spans="1:9" x14ac:dyDescent="0.2">
      <c r="A158" s="97"/>
      <c r="B158" s="97"/>
      <c r="C158" s="97"/>
      <c r="D158" s="97"/>
      <c r="E158" s="97"/>
      <c r="F158" s="97"/>
      <c r="G158" s="97"/>
      <c r="H158" s="97"/>
      <c r="I158" s="97"/>
    </row>
    <row r="159" spans="1:9" x14ac:dyDescent="0.2">
      <c r="A159" s="97"/>
      <c r="B159" s="97"/>
      <c r="C159" s="97"/>
      <c r="D159" s="97"/>
      <c r="E159" s="97"/>
      <c r="F159" s="97"/>
      <c r="G159" s="97"/>
      <c r="H159" s="97"/>
      <c r="I159" s="97"/>
    </row>
    <row r="160" spans="1:9" x14ac:dyDescent="0.2">
      <c r="A160" s="97"/>
      <c r="B160" s="97"/>
      <c r="C160" s="97"/>
      <c r="D160" s="97"/>
      <c r="E160" s="97"/>
      <c r="F160" s="97"/>
      <c r="G160" s="97"/>
      <c r="H160" s="97"/>
      <c r="I160" s="97"/>
    </row>
    <row r="161" spans="1:9" x14ac:dyDescent="0.2">
      <c r="A161" s="97"/>
      <c r="B161" s="97"/>
      <c r="C161" s="97"/>
      <c r="D161" s="97"/>
      <c r="E161" s="97"/>
      <c r="F161" s="97"/>
      <c r="G161" s="97"/>
      <c r="H161" s="97"/>
      <c r="I161" s="97"/>
    </row>
    <row r="162" spans="1:9" x14ac:dyDescent="0.2">
      <c r="A162" s="97"/>
      <c r="B162" s="97"/>
      <c r="C162" s="97"/>
      <c r="D162" s="97"/>
      <c r="E162" s="97"/>
      <c r="F162" s="97"/>
      <c r="G162" s="97"/>
      <c r="H162" s="97"/>
      <c r="I162" s="97"/>
    </row>
    <row r="163" spans="1:9" x14ac:dyDescent="0.2">
      <c r="A163" s="97"/>
      <c r="B163" s="97"/>
      <c r="C163" s="97"/>
      <c r="D163" s="97"/>
      <c r="E163" s="97"/>
      <c r="F163" s="97"/>
      <c r="G163" s="97"/>
      <c r="H163" s="97"/>
      <c r="I163" s="97"/>
    </row>
    <row r="164" spans="1:9" x14ac:dyDescent="0.2">
      <c r="A164" s="97"/>
      <c r="B164" s="97"/>
      <c r="C164" s="97"/>
      <c r="D164" s="97"/>
      <c r="E164" s="97"/>
      <c r="F164" s="97"/>
      <c r="G164" s="97"/>
      <c r="H164" s="97"/>
      <c r="I164" s="97"/>
    </row>
    <row r="165" spans="1:9" x14ac:dyDescent="0.2">
      <c r="A165" s="97"/>
      <c r="B165" s="97"/>
      <c r="C165" s="97"/>
      <c r="D165" s="97"/>
      <c r="E165" s="97"/>
      <c r="F165" s="97"/>
      <c r="G165" s="97"/>
      <c r="H165" s="97"/>
      <c r="I165" s="97"/>
    </row>
    <row r="166" spans="1:9" x14ac:dyDescent="0.2">
      <c r="A166" s="97"/>
      <c r="B166" s="97"/>
      <c r="C166" s="97"/>
      <c r="D166" s="97"/>
      <c r="E166" s="97"/>
      <c r="F166" s="97"/>
      <c r="G166" s="97"/>
      <c r="H166" s="97"/>
      <c r="I166" s="97"/>
    </row>
    <row r="167" spans="1:9" x14ac:dyDescent="0.2">
      <c r="A167" s="97"/>
      <c r="B167" s="97"/>
      <c r="C167" s="97"/>
      <c r="D167" s="97"/>
      <c r="E167" s="97"/>
      <c r="F167" s="97"/>
      <c r="G167" s="97"/>
      <c r="H167" s="97"/>
      <c r="I167" s="97"/>
    </row>
    <row r="168" spans="1:9" x14ac:dyDescent="0.2">
      <c r="A168" s="97"/>
      <c r="B168" s="97"/>
      <c r="C168" s="97"/>
      <c r="D168" s="97"/>
      <c r="E168" s="97"/>
      <c r="F168" s="97"/>
      <c r="G168" s="97"/>
      <c r="H168" s="97"/>
      <c r="I168" s="97"/>
    </row>
    <row r="169" spans="1:9" x14ac:dyDescent="0.2">
      <c r="A169" s="97"/>
      <c r="B169" s="97"/>
      <c r="C169" s="97"/>
      <c r="D169" s="97"/>
      <c r="E169" s="97"/>
      <c r="F169" s="97"/>
      <c r="G169" s="97"/>
      <c r="H169" s="97"/>
      <c r="I169" s="97"/>
    </row>
    <row r="170" spans="1:9" x14ac:dyDescent="0.2">
      <c r="A170" s="97"/>
      <c r="B170" s="97"/>
      <c r="C170" s="97"/>
      <c r="D170" s="97"/>
      <c r="E170" s="97"/>
      <c r="F170" s="97"/>
      <c r="G170" s="97"/>
      <c r="H170" s="97"/>
      <c r="I170" s="97"/>
    </row>
    <row r="171" spans="1:9" x14ac:dyDescent="0.2">
      <c r="A171" s="97"/>
      <c r="B171" s="97"/>
      <c r="C171" s="97"/>
      <c r="D171" s="97"/>
      <c r="E171" s="97"/>
      <c r="F171" s="97"/>
      <c r="G171" s="97"/>
      <c r="H171" s="97"/>
      <c r="I171" s="97"/>
    </row>
    <row r="172" spans="1:9" x14ac:dyDescent="0.2">
      <c r="A172" s="97"/>
      <c r="B172" s="97"/>
      <c r="C172" s="97"/>
      <c r="D172" s="97"/>
      <c r="E172" s="97"/>
      <c r="F172" s="97"/>
      <c r="G172" s="97"/>
      <c r="H172" s="97"/>
      <c r="I172" s="97"/>
    </row>
    <row r="173" spans="1:9" x14ac:dyDescent="0.2">
      <c r="A173" s="97"/>
      <c r="B173" s="97"/>
      <c r="C173" s="97"/>
      <c r="D173" s="97"/>
      <c r="E173" s="97"/>
      <c r="F173" s="97"/>
      <c r="G173" s="97"/>
      <c r="H173" s="97"/>
      <c r="I173" s="97"/>
    </row>
    <row r="174" spans="1:9" x14ac:dyDescent="0.2">
      <c r="A174" s="97"/>
      <c r="B174" s="97"/>
      <c r="C174" s="97"/>
      <c r="D174" s="97"/>
      <c r="E174" s="97"/>
      <c r="F174" s="97"/>
      <c r="G174" s="97"/>
      <c r="H174" s="97"/>
      <c r="I174" s="97"/>
    </row>
    <row r="175" spans="1:9" x14ac:dyDescent="0.2">
      <c r="A175" s="97"/>
      <c r="B175" s="97"/>
      <c r="C175" s="97"/>
      <c r="D175" s="97"/>
      <c r="E175" s="97"/>
      <c r="F175" s="97"/>
      <c r="G175" s="97"/>
      <c r="H175" s="97"/>
      <c r="I175" s="97"/>
    </row>
    <row r="176" spans="1:9" x14ac:dyDescent="0.2">
      <c r="A176" s="97"/>
      <c r="B176" s="97"/>
      <c r="C176" s="97"/>
      <c r="D176" s="97"/>
      <c r="E176" s="97"/>
      <c r="F176" s="97"/>
      <c r="G176" s="97"/>
      <c r="H176" s="97"/>
      <c r="I176" s="97"/>
    </row>
    <row r="177" spans="1:9" x14ac:dyDescent="0.2">
      <c r="A177" s="97"/>
      <c r="B177" s="97"/>
      <c r="C177" s="97"/>
      <c r="D177" s="97"/>
      <c r="E177" s="97"/>
      <c r="F177" s="97"/>
      <c r="G177" s="97"/>
      <c r="H177" s="97"/>
      <c r="I177" s="97"/>
    </row>
    <row r="178" spans="1:9" x14ac:dyDescent="0.2">
      <c r="A178" s="97"/>
      <c r="B178" s="97"/>
      <c r="C178" s="97"/>
      <c r="D178" s="97"/>
      <c r="E178" s="97"/>
      <c r="F178" s="97"/>
      <c r="G178" s="97"/>
      <c r="H178" s="97"/>
      <c r="I178" s="97"/>
    </row>
    <row r="179" spans="1:9" x14ac:dyDescent="0.2">
      <c r="A179" s="97"/>
      <c r="B179" s="97"/>
      <c r="C179" s="97"/>
      <c r="D179" s="97"/>
      <c r="E179" s="97"/>
      <c r="F179" s="97"/>
      <c r="G179" s="97"/>
      <c r="H179" s="97"/>
      <c r="I179" s="97"/>
    </row>
    <row r="180" spans="1:9" x14ac:dyDescent="0.2">
      <c r="A180" s="97"/>
      <c r="B180" s="97"/>
      <c r="C180" s="97"/>
      <c r="D180" s="97"/>
      <c r="E180" s="97"/>
      <c r="F180" s="97"/>
      <c r="G180" s="97"/>
      <c r="H180" s="97"/>
      <c r="I180" s="97"/>
    </row>
    <row r="181" spans="1:9" x14ac:dyDescent="0.2">
      <c r="A181" s="97"/>
      <c r="B181" s="97"/>
      <c r="C181" s="97"/>
      <c r="D181" s="97"/>
      <c r="E181" s="97"/>
      <c r="F181" s="97"/>
      <c r="G181" s="97"/>
      <c r="H181" s="97"/>
      <c r="I181" s="97"/>
    </row>
    <row r="182" spans="1:9" x14ac:dyDescent="0.2">
      <c r="A182" s="97"/>
      <c r="B182" s="97"/>
      <c r="C182" s="97"/>
      <c r="D182" s="97"/>
      <c r="E182" s="97"/>
      <c r="F182" s="97"/>
      <c r="G182" s="97"/>
      <c r="H182" s="97"/>
      <c r="I182" s="97"/>
    </row>
    <row r="183" spans="1:9" x14ac:dyDescent="0.2">
      <c r="A183" s="97"/>
      <c r="B183" s="97"/>
      <c r="C183" s="97"/>
      <c r="D183" s="97"/>
      <c r="E183" s="97"/>
      <c r="F183" s="97"/>
      <c r="G183" s="97"/>
      <c r="H183" s="97"/>
      <c r="I183" s="97"/>
    </row>
    <row r="184" spans="1:9" x14ac:dyDescent="0.2">
      <c r="A184" s="97"/>
      <c r="B184" s="97"/>
      <c r="C184" s="97"/>
      <c r="D184" s="97"/>
      <c r="E184" s="97"/>
      <c r="F184" s="97"/>
      <c r="G184" s="97"/>
      <c r="H184" s="97"/>
      <c r="I184" s="97"/>
    </row>
    <row r="185" spans="1:9" x14ac:dyDescent="0.2">
      <c r="A185" s="97"/>
      <c r="B185" s="97"/>
      <c r="C185" s="97"/>
      <c r="D185" s="97"/>
      <c r="E185" s="97"/>
      <c r="F185" s="97"/>
      <c r="G185" s="97"/>
      <c r="H185" s="97"/>
      <c r="I185" s="97"/>
    </row>
    <row r="186" spans="1:9" x14ac:dyDescent="0.2">
      <c r="A186" s="97"/>
      <c r="B186" s="97"/>
      <c r="C186" s="97"/>
      <c r="D186" s="97"/>
      <c r="E186" s="97"/>
      <c r="F186" s="97"/>
      <c r="G186" s="97"/>
      <c r="H186" s="97"/>
      <c r="I186" s="97"/>
    </row>
    <row r="187" spans="1:9" x14ac:dyDescent="0.2">
      <c r="A187" s="97"/>
      <c r="B187" s="97"/>
      <c r="C187" s="97"/>
      <c r="D187" s="97"/>
      <c r="E187" s="97"/>
      <c r="F187" s="97"/>
      <c r="G187" s="97"/>
      <c r="H187" s="97"/>
      <c r="I187" s="97"/>
    </row>
    <row r="188" spans="1:9" x14ac:dyDescent="0.2">
      <c r="A188" s="97"/>
      <c r="B188" s="97"/>
      <c r="C188" s="97"/>
      <c r="D188" s="97"/>
      <c r="E188" s="97"/>
      <c r="F188" s="97"/>
      <c r="G188" s="97"/>
      <c r="H188" s="97"/>
      <c r="I188" s="97"/>
    </row>
    <row r="189" spans="1:9" x14ac:dyDescent="0.2">
      <c r="A189" s="97"/>
      <c r="B189" s="97"/>
      <c r="C189" s="97"/>
      <c r="D189" s="97"/>
      <c r="E189" s="97"/>
      <c r="F189" s="97"/>
      <c r="G189" s="97"/>
      <c r="H189" s="97"/>
      <c r="I189" s="97"/>
    </row>
    <row r="190" spans="1:9" x14ac:dyDescent="0.2">
      <c r="A190" s="97"/>
      <c r="B190" s="97"/>
      <c r="C190" s="97"/>
      <c r="D190" s="97"/>
      <c r="E190" s="97"/>
      <c r="F190" s="97"/>
      <c r="G190" s="97"/>
      <c r="H190" s="97"/>
      <c r="I190" s="97"/>
    </row>
    <row r="191" spans="1:9" x14ac:dyDescent="0.2">
      <c r="A191" s="97"/>
      <c r="B191" s="97"/>
      <c r="C191" s="97"/>
      <c r="D191" s="97"/>
      <c r="E191" s="97"/>
      <c r="F191" s="97"/>
      <c r="G191" s="97"/>
      <c r="H191" s="97"/>
      <c r="I191" s="97"/>
    </row>
    <row r="192" spans="1:9" x14ac:dyDescent="0.2">
      <c r="A192" s="97"/>
      <c r="B192" s="97"/>
      <c r="C192" s="97"/>
      <c r="D192" s="97"/>
      <c r="E192" s="97"/>
      <c r="F192" s="97"/>
      <c r="G192" s="97"/>
      <c r="H192" s="97"/>
      <c r="I192" s="97"/>
    </row>
    <row r="193" spans="1:9" x14ac:dyDescent="0.2">
      <c r="A193" s="97"/>
      <c r="B193" s="97"/>
      <c r="C193" s="97"/>
      <c r="D193" s="97"/>
      <c r="E193" s="97"/>
      <c r="F193" s="97"/>
      <c r="G193" s="97"/>
      <c r="H193" s="97"/>
      <c r="I193" s="97"/>
    </row>
    <row r="194" spans="1:9" x14ac:dyDescent="0.2">
      <c r="A194" s="97"/>
      <c r="B194" s="97"/>
      <c r="C194" s="97"/>
      <c r="D194" s="97"/>
      <c r="E194" s="97"/>
      <c r="F194" s="97"/>
      <c r="G194" s="97"/>
      <c r="H194" s="97"/>
      <c r="I194" s="97"/>
    </row>
    <row r="195" spans="1:9" x14ac:dyDescent="0.2">
      <c r="A195" s="97"/>
      <c r="B195" s="97"/>
      <c r="C195" s="97"/>
      <c r="D195" s="97"/>
      <c r="E195" s="97"/>
      <c r="F195" s="97"/>
      <c r="G195" s="97"/>
      <c r="H195" s="97"/>
      <c r="I195" s="97"/>
    </row>
    <row r="196" spans="1:9" x14ac:dyDescent="0.2">
      <c r="A196" s="97"/>
      <c r="B196" s="97"/>
      <c r="C196" s="97"/>
      <c r="D196" s="97"/>
      <c r="E196" s="97"/>
      <c r="F196" s="97"/>
      <c r="G196" s="97"/>
      <c r="H196" s="97"/>
      <c r="I196" s="97"/>
    </row>
    <row r="197" spans="1:9" x14ac:dyDescent="0.2">
      <c r="A197" s="97"/>
      <c r="B197" s="97"/>
      <c r="C197" s="97"/>
      <c r="D197" s="97"/>
      <c r="E197" s="97"/>
      <c r="F197" s="97"/>
      <c r="G197" s="97"/>
      <c r="H197" s="97"/>
      <c r="I197" s="97"/>
    </row>
    <row r="198" spans="1:9" x14ac:dyDescent="0.2">
      <c r="A198" s="97"/>
      <c r="B198" s="97"/>
      <c r="C198" s="97"/>
      <c r="D198" s="97"/>
      <c r="E198" s="97"/>
      <c r="F198" s="97"/>
      <c r="G198" s="97"/>
      <c r="H198" s="97"/>
      <c r="I198" s="97"/>
    </row>
    <row r="199" spans="1:9" x14ac:dyDescent="0.2">
      <c r="A199" s="97"/>
      <c r="B199" s="97"/>
      <c r="C199" s="97"/>
      <c r="D199" s="97"/>
      <c r="E199" s="97"/>
      <c r="F199" s="97"/>
      <c r="G199" s="97"/>
      <c r="H199" s="97"/>
      <c r="I199" s="97"/>
    </row>
    <row r="200" spans="1:9" x14ac:dyDescent="0.2">
      <c r="A200" s="97"/>
      <c r="B200" s="97"/>
      <c r="C200" s="97"/>
      <c r="D200" s="97"/>
      <c r="E200" s="97"/>
      <c r="F200" s="97"/>
      <c r="G200" s="97"/>
      <c r="H200" s="97"/>
      <c r="I200" s="97"/>
    </row>
    <row r="201" spans="1:9" x14ac:dyDescent="0.2">
      <c r="A201" s="97"/>
      <c r="B201" s="97"/>
      <c r="C201" s="97"/>
      <c r="D201" s="97"/>
      <c r="E201" s="97"/>
      <c r="F201" s="97"/>
      <c r="G201" s="97"/>
      <c r="H201" s="97"/>
      <c r="I201" s="97"/>
    </row>
    <row r="202" spans="1:9" x14ac:dyDescent="0.2">
      <c r="A202" s="97"/>
      <c r="B202" s="97"/>
      <c r="C202" s="97"/>
      <c r="D202" s="97"/>
      <c r="E202" s="97"/>
      <c r="F202" s="97"/>
      <c r="G202" s="97"/>
      <c r="H202" s="97"/>
      <c r="I202" s="97"/>
    </row>
    <row r="203" spans="1:9" x14ac:dyDescent="0.2">
      <c r="A203" s="97"/>
      <c r="B203" s="97"/>
      <c r="C203" s="97"/>
      <c r="D203" s="97"/>
      <c r="E203" s="97"/>
      <c r="F203" s="97"/>
      <c r="G203" s="97"/>
      <c r="H203" s="97"/>
      <c r="I203" s="97"/>
    </row>
    <row r="204" spans="1:9" x14ac:dyDescent="0.2">
      <c r="A204" s="97"/>
      <c r="B204" s="97"/>
      <c r="C204" s="97"/>
      <c r="D204" s="97"/>
      <c r="E204" s="97"/>
      <c r="F204" s="97"/>
      <c r="G204" s="97"/>
      <c r="H204" s="97"/>
      <c r="I204" s="97"/>
    </row>
    <row r="205" spans="1:9" x14ac:dyDescent="0.2">
      <c r="A205" s="97"/>
      <c r="B205" s="97"/>
      <c r="C205" s="97"/>
      <c r="D205" s="97"/>
      <c r="E205" s="97"/>
      <c r="F205" s="97"/>
      <c r="G205" s="97"/>
      <c r="H205" s="97"/>
      <c r="I205" s="97"/>
    </row>
    <row r="206" spans="1:9" x14ac:dyDescent="0.2">
      <c r="A206" s="97"/>
      <c r="B206" s="97"/>
      <c r="C206" s="97"/>
      <c r="D206" s="97"/>
      <c r="E206" s="97"/>
      <c r="F206" s="97"/>
      <c r="G206" s="97"/>
      <c r="H206" s="97"/>
      <c r="I206" s="97"/>
    </row>
    <row r="207" spans="1:9" x14ac:dyDescent="0.2">
      <c r="A207" s="97"/>
      <c r="B207" s="97"/>
      <c r="C207" s="97"/>
      <c r="D207" s="97"/>
      <c r="E207" s="97"/>
      <c r="F207" s="97"/>
      <c r="G207" s="97"/>
      <c r="H207" s="97"/>
      <c r="I207" s="97"/>
    </row>
    <row r="208" spans="1:9" x14ac:dyDescent="0.2">
      <c r="A208" s="97"/>
      <c r="B208" s="97"/>
      <c r="C208" s="97"/>
      <c r="D208" s="97"/>
      <c r="E208" s="97"/>
      <c r="F208" s="97"/>
      <c r="G208" s="97"/>
      <c r="H208" s="97"/>
      <c r="I208" s="97"/>
    </row>
    <row r="209" spans="1:9" x14ac:dyDescent="0.2">
      <c r="A209" s="97"/>
      <c r="B209" s="97"/>
      <c r="C209" s="97"/>
      <c r="D209" s="97"/>
      <c r="E209" s="97"/>
      <c r="F209" s="97"/>
      <c r="G209" s="97"/>
      <c r="H209" s="97"/>
      <c r="I209" s="97"/>
    </row>
    <row r="210" spans="1:9" x14ac:dyDescent="0.2">
      <c r="A210" s="97"/>
      <c r="B210" s="97"/>
      <c r="C210" s="97"/>
      <c r="D210" s="97"/>
      <c r="E210" s="97"/>
      <c r="F210" s="97"/>
      <c r="G210" s="97"/>
      <c r="H210" s="97"/>
      <c r="I210" s="97"/>
    </row>
    <row r="211" spans="1:9" x14ac:dyDescent="0.2">
      <c r="A211" s="97"/>
      <c r="B211" s="97"/>
      <c r="C211" s="97"/>
      <c r="D211" s="97"/>
      <c r="E211" s="97"/>
      <c r="F211" s="97"/>
      <c r="G211" s="97"/>
      <c r="H211" s="97"/>
      <c r="I211" s="97"/>
    </row>
    <row r="212" spans="1:9" x14ac:dyDescent="0.2">
      <c r="A212" s="97"/>
      <c r="B212" s="97"/>
      <c r="C212" s="97"/>
      <c r="D212" s="97"/>
      <c r="E212" s="97"/>
      <c r="F212" s="97"/>
      <c r="G212" s="97"/>
      <c r="H212" s="97"/>
      <c r="I212" s="97"/>
    </row>
    <row r="213" spans="1:9" x14ac:dyDescent="0.2">
      <c r="A213" s="97"/>
      <c r="B213" s="97"/>
      <c r="C213" s="97"/>
      <c r="D213" s="97"/>
      <c r="E213" s="97"/>
      <c r="F213" s="97"/>
      <c r="G213" s="97"/>
      <c r="H213" s="97"/>
      <c r="I213" s="97"/>
    </row>
    <row r="214" spans="1:9" x14ac:dyDescent="0.2">
      <c r="A214" s="97"/>
      <c r="B214" s="97"/>
      <c r="C214" s="97"/>
      <c r="D214" s="97"/>
      <c r="E214" s="97"/>
      <c r="F214" s="97"/>
      <c r="G214" s="97"/>
      <c r="H214" s="97"/>
      <c r="I214" s="97"/>
    </row>
    <row r="215" spans="1:9" x14ac:dyDescent="0.2">
      <c r="A215" s="97"/>
      <c r="B215" s="97"/>
      <c r="C215" s="97"/>
      <c r="D215" s="97"/>
      <c r="E215" s="97"/>
      <c r="F215" s="97"/>
      <c r="G215" s="97"/>
      <c r="H215" s="97"/>
      <c r="I215" s="97"/>
    </row>
    <row r="216" spans="1:9" x14ac:dyDescent="0.2">
      <c r="A216" s="97"/>
      <c r="B216" s="97"/>
      <c r="C216" s="97"/>
      <c r="D216" s="97"/>
      <c r="E216" s="97"/>
      <c r="F216" s="97"/>
      <c r="G216" s="97"/>
      <c r="H216" s="97"/>
      <c r="I216" s="97"/>
    </row>
    <row r="217" spans="1:9" x14ac:dyDescent="0.2">
      <c r="A217" s="97"/>
      <c r="B217" s="97"/>
      <c r="C217" s="97"/>
      <c r="D217" s="97"/>
      <c r="E217" s="97"/>
      <c r="F217" s="97"/>
      <c r="G217" s="97"/>
      <c r="H217" s="97"/>
      <c r="I217" s="97"/>
    </row>
    <row r="218" spans="1:9" x14ac:dyDescent="0.2">
      <c r="A218" s="97"/>
      <c r="B218" s="97"/>
      <c r="C218" s="97"/>
      <c r="D218" s="97"/>
      <c r="E218" s="97"/>
      <c r="F218" s="97"/>
      <c r="G218" s="97"/>
      <c r="H218" s="97"/>
      <c r="I218" s="97"/>
    </row>
    <row r="219" spans="1:9" x14ac:dyDescent="0.2">
      <c r="A219" s="97"/>
      <c r="B219" s="97"/>
      <c r="C219" s="97"/>
      <c r="D219" s="97"/>
      <c r="E219" s="97"/>
      <c r="F219" s="97"/>
      <c r="G219" s="97"/>
      <c r="H219" s="97"/>
      <c r="I219" s="97"/>
    </row>
    <row r="220" spans="1:9" x14ac:dyDescent="0.2">
      <c r="A220" s="97"/>
      <c r="B220" s="97"/>
      <c r="C220" s="97"/>
      <c r="D220" s="97"/>
      <c r="E220" s="97"/>
      <c r="F220" s="97"/>
      <c r="G220" s="97"/>
      <c r="H220" s="97"/>
      <c r="I220" s="97"/>
    </row>
    <row r="221" spans="1:9" x14ac:dyDescent="0.2">
      <c r="A221" s="97"/>
      <c r="B221" s="97"/>
      <c r="C221" s="97"/>
      <c r="D221" s="97"/>
      <c r="E221" s="97"/>
      <c r="F221" s="97"/>
      <c r="G221" s="97"/>
      <c r="H221" s="97"/>
      <c r="I221" s="97"/>
    </row>
    <row r="222" spans="1:9" x14ac:dyDescent="0.2">
      <c r="A222" s="97"/>
      <c r="B222" s="97"/>
      <c r="C222" s="97"/>
      <c r="D222" s="97"/>
      <c r="E222" s="97"/>
      <c r="F222" s="97"/>
      <c r="G222" s="97"/>
      <c r="H222" s="97"/>
      <c r="I222" s="97"/>
    </row>
    <row r="223" spans="1:9" x14ac:dyDescent="0.2">
      <c r="A223" s="97"/>
      <c r="B223" s="97"/>
      <c r="C223" s="97"/>
      <c r="D223" s="97"/>
      <c r="E223" s="97"/>
      <c r="F223" s="97"/>
      <c r="G223" s="97"/>
      <c r="H223" s="97"/>
      <c r="I223" s="97"/>
    </row>
  </sheetData>
  <mergeCells count="17">
    <mergeCell ref="B1:G1"/>
    <mergeCell ref="H1:H6"/>
    <mergeCell ref="B2:G2"/>
    <mergeCell ref="B3:G3"/>
    <mergeCell ref="B4:G4"/>
    <mergeCell ref="B5:G5"/>
    <mergeCell ref="A7:A8"/>
    <mergeCell ref="B7:B8"/>
    <mergeCell ref="C7:C8"/>
    <mergeCell ref="D7:E7"/>
    <mergeCell ref="F7:F8"/>
    <mergeCell ref="H7:H8"/>
    <mergeCell ref="I7:I8"/>
    <mergeCell ref="D9:E9"/>
    <mergeCell ref="C111:F111"/>
    <mergeCell ref="C112:F112"/>
    <mergeCell ref="G7:G8"/>
  </mergeCells>
  <pageMargins left="0.70866141732283472" right="0.51181102362204722" top="0.94488188976377963" bottom="0.55118110236220474" header="0.31496062992125984" footer="0.31496062992125984"/>
  <pageSetup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6"/>
  <sheetViews>
    <sheetView zoomScale="124" zoomScaleNormal="124" workbookViewId="0">
      <selection activeCell="L7" sqref="L7"/>
    </sheetView>
  </sheetViews>
  <sheetFormatPr baseColWidth="10" defaultColWidth="24.85546875" defaultRowHeight="11.25" x14ac:dyDescent="0.2"/>
  <cols>
    <col min="1" max="1" width="8.42578125" style="45" customWidth="1"/>
    <col min="2" max="2" width="30.7109375" style="45" customWidth="1"/>
    <col min="3" max="4" width="12" style="131" customWidth="1"/>
    <col min="5" max="5" width="12.42578125" style="131" customWidth="1"/>
    <col min="6" max="6" width="12.5703125" style="131" customWidth="1"/>
    <col min="7" max="7" width="11.5703125" style="131" customWidth="1"/>
    <col min="8" max="8" width="6.42578125" style="131" customWidth="1"/>
    <col min="9" max="9" width="7.140625" style="131" customWidth="1"/>
    <col min="10" max="10" width="7" style="131" customWidth="1"/>
    <col min="11" max="11" width="6.28515625" style="131" customWidth="1"/>
    <col min="12" max="16384" width="24.85546875" style="45"/>
  </cols>
  <sheetData>
    <row r="1" spans="1:11" x14ac:dyDescent="0.2">
      <c r="A1" s="110"/>
      <c r="B1" s="111"/>
      <c r="C1" s="111"/>
      <c r="D1" s="111"/>
      <c r="E1" s="111"/>
      <c r="F1" s="112"/>
      <c r="G1" s="111"/>
      <c r="H1" s="111"/>
      <c r="I1" s="113"/>
      <c r="J1" s="111"/>
      <c r="K1" s="114"/>
    </row>
    <row r="2" spans="1:11" x14ac:dyDescent="0.2">
      <c r="A2" s="115"/>
      <c r="B2" s="242" t="s">
        <v>1052</v>
      </c>
      <c r="C2" s="242"/>
      <c r="D2" s="242"/>
      <c r="E2" s="242"/>
      <c r="F2" s="242"/>
      <c r="G2" s="242"/>
      <c r="H2" s="242"/>
      <c r="I2" s="242"/>
      <c r="J2" s="243"/>
      <c r="K2" s="244"/>
    </row>
    <row r="3" spans="1:11" x14ac:dyDescent="0.2">
      <c r="A3" s="115"/>
      <c r="B3" s="242" t="s">
        <v>1017</v>
      </c>
      <c r="C3" s="242"/>
      <c r="D3" s="242"/>
      <c r="E3" s="242"/>
      <c r="F3" s="242"/>
      <c r="G3" s="242"/>
      <c r="H3" s="242"/>
      <c r="I3" s="242"/>
      <c r="J3" s="243"/>
      <c r="K3" s="244"/>
    </row>
    <row r="4" spans="1:11" ht="15.75" customHeight="1" x14ac:dyDescent="0.2">
      <c r="A4" s="115"/>
      <c r="B4" s="242" t="s">
        <v>1053</v>
      </c>
      <c r="C4" s="242"/>
      <c r="D4" s="242"/>
      <c r="E4" s="242"/>
      <c r="F4" s="242"/>
      <c r="G4" s="242"/>
      <c r="H4" s="242"/>
      <c r="I4" s="242"/>
      <c r="J4" s="243"/>
      <c r="K4" s="244"/>
    </row>
    <row r="5" spans="1:11" x14ac:dyDescent="0.2">
      <c r="A5" s="115"/>
      <c r="B5" s="242" t="s">
        <v>1054</v>
      </c>
      <c r="C5" s="242"/>
      <c r="D5" s="242"/>
      <c r="E5" s="242"/>
      <c r="F5" s="242"/>
      <c r="G5" s="242"/>
      <c r="H5" s="242"/>
      <c r="I5" s="242"/>
      <c r="J5" s="243"/>
      <c r="K5" s="244"/>
    </row>
    <row r="6" spans="1:11" ht="12" thickBot="1" x14ac:dyDescent="0.25">
      <c r="A6" s="37" t="s">
        <v>1055</v>
      </c>
      <c r="B6" s="38"/>
      <c r="C6" s="116" t="s">
        <v>1075</v>
      </c>
      <c r="D6" s="116"/>
      <c r="E6" s="116"/>
      <c r="F6" s="116"/>
      <c r="G6" s="116"/>
      <c r="H6" s="116"/>
      <c r="I6" s="117"/>
      <c r="J6" s="245"/>
      <c r="K6" s="246"/>
    </row>
    <row r="7" spans="1:11" ht="17.25" customHeight="1" x14ac:dyDescent="0.2">
      <c r="A7" s="236" t="s">
        <v>1056</v>
      </c>
      <c r="B7" s="238" t="s">
        <v>1057</v>
      </c>
      <c r="C7" s="238" t="s">
        <v>1058</v>
      </c>
      <c r="D7" s="238" t="s">
        <v>1059</v>
      </c>
      <c r="E7" s="238" t="s">
        <v>1060</v>
      </c>
      <c r="F7" s="238" t="s">
        <v>1061</v>
      </c>
      <c r="G7" s="238" t="s">
        <v>1062</v>
      </c>
      <c r="H7" s="247" t="s">
        <v>1063</v>
      </c>
      <c r="I7" s="247"/>
      <c r="J7" s="247"/>
      <c r="K7" s="248"/>
    </row>
    <row r="8" spans="1:11" ht="20.25" customHeight="1" thickBot="1" x14ac:dyDescent="0.25">
      <c r="A8" s="237"/>
      <c r="B8" s="239"/>
      <c r="C8" s="239"/>
      <c r="D8" s="239"/>
      <c r="E8" s="239"/>
      <c r="F8" s="239"/>
      <c r="G8" s="239"/>
      <c r="H8" s="163" t="s">
        <v>1064</v>
      </c>
      <c r="I8" s="164" t="s">
        <v>1065</v>
      </c>
      <c r="J8" s="165" t="s">
        <v>1066</v>
      </c>
      <c r="K8" s="166" t="s">
        <v>1067</v>
      </c>
    </row>
    <row r="9" spans="1:11" ht="12" thickBot="1" x14ac:dyDescent="0.25">
      <c r="A9" s="167">
        <v>1</v>
      </c>
      <c r="B9" s="168">
        <v>2</v>
      </c>
      <c r="C9" s="168">
        <v>3</v>
      </c>
      <c r="D9" s="168">
        <v>4</v>
      </c>
      <c r="E9" s="168">
        <v>5</v>
      </c>
      <c r="F9" s="168">
        <v>6</v>
      </c>
      <c r="G9" s="168">
        <v>7</v>
      </c>
      <c r="H9" s="169" t="s">
        <v>1068</v>
      </c>
      <c r="I9" s="169" t="s">
        <v>1069</v>
      </c>
      <c r="J9" s="169" t="s">
        <v>1070</v>
      </c>
      <c r="K9" s="170" t="s">
        <v>1071</v>
      </c>
    </row>
    <row r="10" spans="1:11" s="120" customFormat="1" x14ac:dyDescent="0.2">
      <c r="A10" s="197"/>
      <c r="B10" s="198" t="s">
        <v>1038</v>
      </c>
      <c r="C10" s="136">
        <f>C12+C13+C14+C15+C16+C17</f>
        <v>197610738394</v>
      </c>
      <c r="D10" s="136">
        <f t="shared" ref="D10:G10" si="0">D12+D13+D14+D15+D16+D17</f>
        <v>163993344743</v>
      </c>
      <c r="E10" s="136">
        <f t="shared" si="0"/>
        <v>146690206112</v>
      </c>
      <c r="F10" s="136">
        <f t="shared" si="0"/>
        <v>129426726005</v>
      </c>
      <c r="G10" s="136">
        <f t="shared" si="0"/>
        <v>126202589205.99001</v>
      </c>
      <c r="H10" s="137">
        <f>D10/C10*100</f>
        <v>82.988073459867849</v>
      </c>
      <c r="I10" s="137">
        <f>E10/D10*100</f>
        <v>89.448877539441384</v>
      </c>
      <c r="J10" s="138">
        <f>F10/E10*100</f>
        <v>88.231334207943576</v>
      </c>
      <c r="K10" s="139">
        <f>G10/F10*100</f>
        <v>97.508909559463447</v>
      </c>
    </row>
    <row r="11" spans="1:11" s="120" customFormat="1" x14ac:dyDescent="0.2">
      <c r="A11" s="118"/>
      <c r="B11" s="119"/>
      <c r="C11" s="124"/>
      <c r="D11" s="124"/>
      <c r="E11" s="124"/>
      <c r="F11" s="124"/>
      <c r="G11" s="124"/>
      <c r="H11" s="140"/>
      <c r="I11" s="140"/>
      <c r="J11" s="141"/>
      <c r="K11" s="142"/>
    </row>
    <row r="12" spans="1:11" s="120" customFormat="1" x14ac:dyDescent="0.2">
      <c r="A12" s="121" t="s">
        <v>1039</v>
      </c>
      <c r="B12" s="119" t="s">
        <v>1040</v>
      </c>
      <c r="C12" s="143">
        <f>C21+C148+C164</f>
        <v>120307779652</v>
      </c>
      <c r="D12" s="143">
        <f t="shared" ref="D12:G12" si="1">D21+D148+D164</f>
        <v>105303297957</v>
      </c>
      <c r="E12" s="143">
        <f t="shared" si="1"/>
        <v>96169100080</v>
      </c>
      <c r="F12" s="143">
        <f t="shared" si="1"/>
        <v>92508252615.599991</v>
      </c>
      <c r="G12" s="143">
        <f t="shared" si="1"/>
        <v>91592893712.599991</v>
      </c>
      <c r="H12" s="140">
        <f t="shared" ref="H12:H76" si="2">D12/C12*100</f>
        <v>87.528253169993093</v>
      </c>
      <c r="I12" s="140">
        <f t="shared" ref="I12:I76" si="3">E12/D12*100</f>
        <v>91.325819747136606</v>
      </c>
      <c r="J12" s="141">
        <f t="shared" ref="J12:J76" si="4">F12/E12*100</f>
        <v>96.193322531504748</v>
      </c>
      <c r="K12" s="142">
        <f t="shared" ref="K12:K76" si="5">G12/F12*100</f>
        <v>99.010511087260937</v>
      </c>
    </row>
    <row r="13" spans="1:11" s="120" customFormat="1" x14ac:dyDescent="0.2">
      <c r="A13" s="121" t="s">
        <v>1041</v>
      </c>
      <c r="B13" s="119" t="s">
        <v>1042</v>
      </c>
      <c r="C13" s="143">
        <f>C25+C194+C205</f>
        <v>32279556688</v>
      </c>
      <c r="D13" s="143">
        <f t="shared" ref="D13:G13" si="6">D25+D194+D205</f>
        <v>25329462567</v>
      </c>
      <c r="E13" s="143">
        <f t="shared" si="6"/>
        <v>21043988099</v>
      </c>
      <c r="F13" s="143">
        <f t="shared" si="6"/>
        <v>15292997073.49</v>
      </c>
      <c r="G13" s="143">
        <f t="shared" si="6"/>
        <v>14513410636.49</v>
      </c>
      <c r="H13" s="140">
        <f t="shared" si="2"/>
        <v>78.469053375867105</v>
      </c>
      <c r="I13" s="140">
        <f t="shared" si="3"/>
        <v>83.081068314559317</v>
      </c>
      <c r="J13" s="141">
        <f t="shared" si="4"/>
        <v>72.671572524870967</v>
      </c>
      <c r="K13" s="142">
        <f t="shared" si="5"/>
        <v>94.902330568339721</v>
      </c>
    </row>
    <row r="14" spans="1:11" s="120" customFormat="1" x14ac:dyDescent="0.2">
      <c r="A14" s="121" t="s">
        <v>1043</v>
      </c>
      <c r="B14" s="122" t="s">
        <v>1044</v>
      </c>
      <c r="C14" s="144">
        <f>C22+C154+C172+C199</f>
        <v>34666195656</v>
      </c>
      <c r="D14" s="144">
        <f t="shared" ref="D14:G14" si="7">D22+D154+D172+D199</f>
        <v>28053602327</v>
      </c>
      <c r="E14" s="144">
        <f t="shared" si="7"/>
        <v>25000336152</v>
      </c>
      <c r="F14" s="144">
        <f t="shared" si="7"/>
        <v>20573080466.329998</v>
      </c>
      <c r="G14" s="144">
        <f t="shared" si="7"/>
        <v>19255820949.91</v>
      </c>
      <c r="H14" s="145">
        <f t="shared" si="2"/>
        <v>80.924952381224173</v>
      </c>
      <c r="I14" s="145">
        <f t="shared" si="3"/>
        <v>89.116313336838729</v>
      </c>
      <c r="J14" s="145">
        <f t="shared" si="4"/>
        <v>82.291215371054818</v>
      </c>
      <c r="K14" s="146">
        <f t="shared" si="5"/>
        <v>93.597169278680298</v>
      </c>
    </row>
    <row r="15" spans="1:11" s="120" customFormat="1" x14ac:dyDescent="0.2">
      <c r="A15" s="121" t="s">
        <v>1045</v>
      </c>
      <c r="B15" s="122" t="s">
        <v>1046</v>
      </c>
      <c r="C15" s="144">
        <f>C23+C159+C186</f>
        <v>8000000000</v>
      </c>
      <c r="D15" s="144">
        <f t="shared" ref="D15:G15" si="8">D23+D159+D186</f>
        <v>5072889829</v>
      </c>
      <c r="E15" s="144">
        <f t="shared" si="8"/>
        <v>4319374781</v>
      </c>
      <c r="F15" s="144">
        <f t="shared" si="8"/>
        <v>911368849.58000004</v>
      </c>
      <c r="G15" s="144">
        <f t="shared" si="8"/>
        <v>699436906.99000001</v>
      </c>
      <c r="H15" s="145">
        <f t="shared" si="2"/>
        <v>63.411122862500001</v>
      </c>
      <c r="I15" s="145">
        <f t="shared" si="3"/>
        <v>85.146236693483687</v>
      </c>
      <c r="J15" s="145">
        <f t="shared" si="4"/>
        <v>21.099554814944874</v>
      </c>
      <c r="K15" s="146">
        <f t="shared" si="5"/>
        <v>76.745755279251881</v>
      </c>
    </row>
    <row r="16" spans="1:11" s="120" customFormat="1" ht="22.5" x14ac:dyDescent="0.2">
      <c r="A16" s="121" t="s">
        <v>1047</v>
      </c>
      <c r="B16" s="122" t="s">
        <v>1048</v>
      </c>
      <c r="C16" s="144">
        <f>C24</f>
        <v>357206398</v>
      </c>
      <c r="D16" s="144">
        <f t="shared" ref="D16:G16" si="9">D24</f>
        <v>234092063</v>
      </c>
      <c r="E16" s="144">
        <f t="shared" si="9"/>
        <v>157407000</v>
      </c>
      <c r="F16" s="144">
        <f t="shared" si="9"/>
        <v>141027000</v>
      </c>
      <c r="G16" s="144">
        <f t="shared" si="9"/>
        <v>141027000</v>
      </c>
      <c r="H16" s="145">
        <f t="shared" si="2"/>
        <v>65.53411817668507</v>
      </c>
      <c r="I16" s="145">
        <f t="shared" si="3"/>
        <v>67.241493787852178</v>
      </c>
      <c r="J16" s="145">
        <f t="shared" si="4"/>
        <v>89.593855419390493</v>
      </c>
      <c r="K16" s="146">
        <f t="shared" si="5"/>
        <v>100</v>
      </c>
    </row>
    <row r="17" spans="1:11" s="120" customFormat="1" x14ac:dyDescent="0.2">
      <c r="A17" s="121" t="s">
        <v>1049</v>
      </c>
      <c r="B17" s="119" t="s">
        <v>1050</v>
      </c>
      <c r="C17" s="143">
        <f>C190</f>
        <v>2000000000</v>
      </c>
      <c r="D17" s="143">
        <f t="shared" ref="D17:G17" si="10">D190</f>
        <v>0</v>
      </c>
      <c r="E17" s="143">
        <f t="shared" si="10"/>
        <v>0</v>
      </c>
      <c r="F17" s="143">
        <f t="shared" si="10"/>
        <v>0</v>
      </c>
      <c r="G17" s="143">
        <f t="shared" si="10"/>
        <v>0</v>
      </c>
      <c r="H17" s="147">
        <v>0</v>
      </c>
      <c r="I17" s="147">
        <v>0</v>
      </c>
      <c r="J17" s="147">
        <v>0</v>
      </c>
      <c r="K17" s="148">
        <v>0</v>
      </c>
    </row>
    <row r="18" spans="1:11" s="120" customFormat="1" x14ac:dyDescent="0.2">
      <c r="A18" s="121"/>
      <c r="B18" s="119"/>
      <c r="C18" s="124"/>
      <c r="D18" s="124"/>
      <c r="E18" s="124"/>
      <c r="F18" s="124"/>
      <c r="G18" s="124"/>
      <c r="H18" s="140"/>
      <c r="I18" s="140"/>
      <c r="J18" s="141"/>
      <c r="K18" s="142"/>
    </row>
    <row r="19" spans="1:11" s="120" customFormat="1" x14ac:dyDescent="0.2">
      <c r="A19" s="123" t="s">
        <v>225</v>
      </c>
      <c r="B19" s="124" t="s">
        <v>226</v>
      </c>
      <c r="C19" s="143">
        <f>C21+C22+C23+C24+C25</f>
        <v>95469024330</v>
      </c>
      <c r="D19" s="143">
        <f t="shared" ref="D19:G19" si="11">D21+D22+D23+D24+D25</f>
        <v>88410613602</v>
      </c>
      <c r="E19" s="143">
        <f t="shared" si="11"/>
        <v>78555064092</v>
      </c>
      <c r="F19" s="143">
        <f t="shared" si="11"/>
        <v>73268746260</v>
      </c>
      <c r="G19" s="143">
        <f t="shared" si="11"/>
        <v>72077957514.109985</v>
      </c>
      <c r="H19" s="140">
        <f t="shared" si="2"/>
        <v>92.606595932517578</v>
      </c>
      <c r="I19" s="140">
        <f t="shared" si="3"/>
        <v>88.852526740322219</v>
      </c>
      <c r="J19" s="141">
        <f t="shared" si="4"/>
        <v>93.270557546985245</v>
      </c>
      <c r="K19" s="142">
        <f t="shared" si="5"/>
        <v>98.374765767569698</v>
      </c>
    </row>
    <row r="20" spans="1:11" s="120" customFormat="1" x14ac:dyDescent="0.2">
      <c r="A20" s="123"/>
      <c r="B20" s="124"/>
      <c r="C20" s="124"/>
      <c r="D20" s="124"/>
      <c r="E20" s="124"/>
      <c r="F20" s="124"/>
      <c r="G20" s="124"/>
      <c r="H20" s="140"/>
      <c r="I20" s="140"/>
      <c r="J20" s="141"/>
      <c r="K20" s="142"/>
    </row>
    <row r="21" spans="1:11" s="120" customFormat="1" x14ac:dyDescent="0.2">
      <c r="A21" s="123" t="s">
        <v>229</v>
      </c>
      <c r="B21" s="124" t="s">
        <v>230</v>
      </c>
      <c r="C21" s="143">
        <f>C27+C56</f>
        <v>78904019432</v>
      </c>
      <c r="D21" s="143">
        <f t="shared" ref="D21:G21" si="12">D27+D56</f>
        <v>76774619009</v>
      </c>
      <c r="E21" s="143">
        <f t="shared" si="12"/>
        <v>68029102405</v>
      </c>
      <c r="F21" s="143">
        <f t="shared" si="12"/>
        <v>65210475465.839996</v>
      </c>
      <c r="G21" s="143">
        <f t="shared" si="12"/>
        <v>64343020750.839996</v>
      </c>
      <c r="H21" s="140">
        <f t="shared" si="2"/>
        <v>97.301277630304838</v>
      </c>
      <c r="I21" s="140">
        <f t="shared" si="3"/>
        <v>88.608844020476624</v>
      </c>
      <c r="J21" s="141">
        <f t="shared" si="4"/>
        <v>95.856733604421578</v>
      </c>
      <c r="K21" s="142">
        <f t="shared" si="5"/>
        <v>98.669761708064215</v>
      </c>
    </row>
    <row r="22" spans="1:11" s="120" customFormat="1" x14ac:dyDescent="0.2">
      <c r="A22" s="123" t="s">
        <v>329</v>
      </c>
      <c r="B22" s="125" t="s">
        <v>330</v>
      </c>
      <c r="C22" s="144">
        <f>C73</f>
        <v>737558772</v>
      </c>
      <c r="D22" s="144">
        <f t="shared" ref="D22:G22" si="13">D73</f>
        <v>623831194</v>
      </c>
      <c r="E22" s="144">
        <f t="shared" si="13"/>
        <v>388175343</v>
      </c>
      <c r="F22" s="144">
        <f t="shared" si="13"/>
        <v>263359639.88</v>
      </c>
      <c r="G22" s="144">
        <f t="shared" si="13"/>
        <v>263359639.88</v>
      </c>
      <c r="H22" s="145">
        <f t="shared" si="2"/>
        <v>84.580540247442144</v>
      </c>
      <c r="I22" s="145">
        <f t="shared" si="3"/>
        <v>62.224420120934184</v>
      </c>
      <c r="J22" s="145">
        <f t="shared" si="4"/>
        <v>67.845535433712485</v>
      </c>
      <c r="K22" s="146">
        <f t="shared" si="5"/>
        <v>100</v>
      </c>
    </row>
    <row r="23" spans="1:11" s="120" customFormat="1" x14ac:dyDescent="0.2">
      <c r="A23" s="123" t="s">
        <v>353</v>
      </c>
      <c r="B23" s="125" t="s">
        <v>354</v>
      </c>
      <c r="C23" s="143">
        <f>C86</f>
        <v>1000000000</v>
      </c>
      <c r="D23" s="143">
        <f t="shared" ref="D23:G23" si="14">D86</f>
        <v>900122358</v>
      </c>
      <c r="E23" s="143">
        <f t="shared" si="14"/>
        <v>465845444</v>
      </c>
      <c r="F23" s="143">
        <f t="shared" si="14"/>
        <v>318259829</v>
      </c>
      <c r="G23" s="143">
        <f t="shared" si="14"/>
        <v>318259829</v>
      </c>
      <c r="H23" s="140">
        <f t="shared" si="2"/>
        <v>90.012235799999999</v>
      </c>
      <c r="I23" s="140">
        <f t="shared" si="3"/>
        <v>51.753568818696095</v>
      </c>
      <c r="J23" s="141">
        <f t="shared" si="4"/>
        <v>68.318759601306738</v>
      </c>
      <c r="K23" s="142">
        <f t="shared" si="5"/>
        <v>100</v>
      </c>
    </row>
    <row r="24" spans="1:11" s="120" customFormat="1" ht="22.5" x14ac:dyDescent="0.2">
      <c r="A24" s="123" t="s">
        <v>364</v>
      </c>
      <c r="B24" s="125" t="s">
        <v>365</v>
      </c>
      <c r="C24" s="144">
        <f>C90</f>
        <v>357206398</v>
      </c>
      <c r="D24" s="144">
        <f t="shared" ref="D24:G24" si="15">D90</f>
        <v>234092063</v>
      </c>
      <c r="E24" s="144">
        <f t="shared" si="15"/>
        <v>157407000</v>
      </c>
      <c r="F24" s="144">
        <f t="shared" si="15"/>
        <v>141027000</v>
      </c>
      <c r="G24" s="144">
        <f t="shared" si="15"/>
        <v>141027000</v>
      </c>
      <c r="H24" s="145">
        <f t="shared" si="2"/>
        <v>65.53411817668507</v>
      </c>
      <c r="I24" s="145">
        <f t="shared" si="3"/>
        <v>67.241493787852178</v>
      </c>
      <c r="J24" s="145">
        <f t="shared" si="4"/>
        <v>89.593855419390493</v>
      </c>
      <c r="K24" s="146">
        <f t="shared" si="5"/>
        <v>100</v>
      </c>
    </row>
    <row r="25" spans="1:11" s="120" customFormat="1" x14ac:dyDescent="0.2">
      <c r="A25" s="123" t="s">
        <v>371</v>
      </c>
      <c r="B25" s="125" t="s">
        <v>372</v>
      </c>
      <c r="C25" s="143">
        <f>C94</f>
        <v>14470239728</v>
      </c>
      <c r="D25" s="143">
        <f t="shared" ref="D25:G25" si="16">D94</f>
        <v>9877948978</v>
      </c>
      <c r="E25" s="143">
        <f t="shared" si="16"/>
        <v>9514533900</v>
      </c>
      <c r="F25" s="143">
        <f t="shared" si="16"/>
        <v>7335624325.2799997</v>
      </c>
      <c r="G25" s="143">
        <f t="shared" si="16"/>
        <v>7012290294.3899994</v>
      </c>
      <c r="H25" s="140">
        <f t="shared" si="2"/>
        <v>68.263893091460744</v>
      </c>
      <c r="I25" s="140">
        <f t="shared" si="3"/>
        <v>96.320945989806262</v>
      </c>
      <c r="J25" s="141">
        <f t="shared" si="4"/>
        <v>77.099145395656208</v>
      </c>
      <c r="K25" s="142">
        <f t="shared" si="5"/>
        <v>95.592276586796743</v>
      </c>
    </row>
    <row r="26" spans="1:11" s="120" customFormat="1" x14ac:dyDescent="0.2">
      <c r="A26" s="149"/>
      <c r="B26" s="132"/>
      <c r="C26" s="132"/>
      <c r="D26" s="132"/>
      <c r="E26" s="132"/>
      <c r="F26" s="132"/>
      <c r="G26" s="132"/>
      <c r="H26" s="134"/>
      <c r="I26" s="134"/>
      <c r="J26" s="135"/>
      <c r="K26" s="150"/>
    </row>
    <row r="27" spans="1:11" s="126" customFormat="1" ht="18" customHeight="1" x14ac:dyDescent="0.2">
      <c r="A27" s="123" t="s">
        <v>232</v>
      </c>
      <c r="B27" s="124" t="s">
        <v>233</v>
      </c>
      <c r="C27" s="143">
        <f>C28+C42+C48</f>
        <v>67884689895</v>
      </c>
      <c r="D27" s="143">
        <f t="shared" ref="D27:G27" si="17">D28+D42+D48</f>
        <v>67397512746</v>
      </c>
      <c r="E27" s="143">
        <f t="shared" si="17"/>
        <v>59604355863</v>
      </c>
      <c r="F27" s="143">
        <f t="shared" si="17"/>
        <v>59316760030</v>
      </c>
      <c r="G27" s="143">
        <f t="shared" si="17"/>
        <v>58856192135</v>
      </c>
      <c r="H27" s="140">
        <f t="shared" si="2"/>
        <v>99.28234606396002</v>
      </c>
      <c r="I27" s="140">
        <f t="shared" si="3"/>
        <v>88.437025988822541</v>
      </c>
      <c r="J27" s="141">
        <f t="shared" si="4"/>
        <v>99.517491920118999</v>
      </c>
      <c r="K27" s="142">
        <f t="shared" si="5"/>
        <v>99.223545091189962</v>
      </c>
    </row>
    <row r="28" spans="1:11" s="127" customFormat="1" x14ac:dyDescent="0.2">
      <c r="A28" s="151" t="s">
        <v>235</v>
      </c>
      <c r="B28" s="152" t="s">
        <v>236</v>
      </c>
      <c r="C28" s="153">
        <f>C29+C30+C31+C32+C33+C34+C35+C36+C37+C38+C39+C40+C41</f>
        <v>33150463027</v>
      </c>
      <c r="D28" s="153">
        <f t="shared" ref="D28:G28" si="18">D29+D30+D31+D32+D33+D34+D35+D36+D37+D38+D39+D40+D41</f>
        <v>32877580098</v>
      </c>
      <c r="E28" s="153">
        <f t="shared" si="18"/>
        <v>32865933601</v>
      </c>
      <c r="F28" s="153">
        <f t="shared" si="18"/>
        <v>32865933601</v>
      </c>
      <c r="G28" s="153">
        <f t="shared" si="18"/>
        <v>32865933601</v>
      </c>
      <c r="H28" s="154">
        <f t="shared" si="2"/>
        <v>99.176835241252149</v>
      </c>
      <c r="I28" s="154">
        <f t="shared" si="3"/>
        <v>99.964576173291093</v>
      </c>
      <c r="J28" s="155">
        <f t="shared" si="4"/>
        <v>100</v>
      </c>
      <c r="K28" s="156">
        <f t="shared" si="5"/>
        <v>100</v>
      </c>
    </row>
    <row r="29" spans="1:11" s="120" customFormat="1" x14ac:dyDescent="0.2">
      <c r="A29" s="149" t="s">
        <v>238</v>
      </c>
      <c r="B29" s="132" t="s">
        <v>239</v>
      </c>
      <c r="C29" s="133">
        <v>26482312514</v>
      </c>
      <c r="D29" s="133">
        <v>26482312514</v>
      </c>
      <c r="E29" s="133">
        <v>26482312514</v>
      </c>
      <c r="F29" s="133">
        <v>26482312514</v>
      </c>
      <c r="G29" s="133">
        <v>26482312514</v>
      </c>
      <c r="H29" s="134">
        <f t="shared" si="2"/>
        <v>100</v>
      </c>
      <c r="I29" s="134">
        <f t="shared" si="3"/>
        <v>100</v>
      </c>
      <c r="J29" s="135">
        <f t="shared" si="4"/>
        <v>100</v>
      </c>
      <c r="K29" s="150">
        <f t="shared" si="5"/>
        <v>100</v>
      </c>
    </row>
    <row r="30" spans="1:11" s="120" customFormat="1" x14ac:dyDescent="0.2">
      <c r="A30" s="149" t="s">
        <v>240</v>
      </c>
      <c r="B30" s="132" t="s">
        <v>241</v>
      </c>
      <c r="C30" s="133">
        <v>932566567</v>
      </c>
      <c r="D30" s="133">
        <v>932513090</v>
      </c>
      <c r="E30" s="133">
        <v>932513090</v>
      </c>
      <c r="F30" s="133">
        <v>932513090</v>
      </c>
      <c r="G30" s="133">
        <v>932513090</v>
      </c>
      <c r="H30" s="134">
        <f t="shared" si="2"/>
        <v>99.994265610424776</v>
      </c>
      <c r="I30" s="134">
        <f t="shared" si="3"/>
        <v>100</v>
      </c>
      <c r="J30" s="135">
        <f t="shared" si="4"/>
        <v>100</v>
      </c>
      <c r="K30" s="150">
        <f t="shared" si="5"/>
        <v>100</v>
      </c>
    </row>
    <row r="31" spans="1:11" s="120" customFormat="1" x14ac:dyDescent="0.2">
      <c r="A31" s="149" t="s">
        <v>242</v>
      </c>
      <c r="B31" s="132" t="s">
        <v>243</v>
      </c>
      <c r="C31" s="133">
        <v>131000000</v>
      </c>
      <c r="D31" s="133">
        <v>101217103</v>
      </c>
      <c r="E31" s="133">
        <v>101217103</v>
      </c>
      <c r="F31" s="133">
        <v>101217103</v>
      </c>
      <c r="G31" s="133">
        <v>101217103</v>
      </c>
      <c r="H31" s="134">
        <f t="shared" si="2"/>
        <v>77.2649641221374</v>
      </c>
      <c r="I31" s="134">
        <f t="shared" si="3"/>
        <v>100</v>
      </c>
      <c r="J31" s="135">
        <f t="shared" si="4"/>
        <v>100</v>
      </c>
      <c r="K31" s="150">
        <f t="shared" si="5"/>
        <v>100</v>
      </c>
    </row>
    <row r="32" spans="1:11" s="120" customFormat="1" x14ac:dyDescent="0.2">
      <c r="A32" s="149" t="s">
        <v>244</v>
      </c>
      <c r="B32" s="132" t="s">
        <v>245</v>
      </c>
      <c r="C32" s="133">
        <v>25064593</v>
      </c>
      <c r="D32" s="133">
        <v>25064593</v>
      </c>
      <c r="E32" s="133">
        <v>25064593</v>
      </c>
      <c r="F32" s="133">
        <v>25064593</v>
      </c>
      <c r="G32" s="133">
        <v>25064593</v>
      </c>
      <c r="H32" s="134">
        <f t="shared" si="2"/>
        <v>100</v>
      </c>
      <c r="I32" s="134">
        <f t="shared" si="3"/>
        <v>100</v>
      </c>
      <c r="J32" s="135">
        <f t="shared" si="4"/>
        <v>100</v>
      </c>
      <c r="K32" s="150">
        <f t="shared" si="5"/>
        <v>100</v>
      </c>
    </row>
    <row r="33" spans="1:11" s="120" customFormat="1" x14ac:dyDescent="0.2">
      <c r="A33" s="149" t="s">
        <v>246</v>
      </c>
      <c r="B33" s="132" t="s">
        <v>247</v>
      </c>
      <c r="C33" s="133">
        <v>2320948621</v>
      </c>
      <c r="D33" s="133">
        <v>2286344746</v>
      </c>
      <c r="E33" s="133">
        <v>2286344746</v>
      </c>
      <c r="F33" s="133">
        <v>2286344746</v>
      </c>
      <c r="G33" s="133">
        <v>2286344746</v>
      </c>
      <c r="H33" s="134">
        <f t="shared" si="2"/>
        <v>98.509063290462223</v>
      </c>
      <c r="I33" s="134">
        <f t="shared" si="3"/>
        <v>100</v>
      </c>
      <c r="J33" s="135">
        <f t="shared" si="4"/>
        <v>100</v>
      </c>
      <c r="K33" s="150">
        <f t="shared" si="5"/>
        <v>100</v>
      </c>
    </row>
    <row r="34" spans="1:11" s="120" customFormat="1" x14ac:dyDescent="0.2">
      <c r="A34" s="149" t="s">
        <v>248</v>
      </c>
      <c r="B34" s="132" t="s">
        <v>249</v>
      </c>
      <c r="C34" s="133">
        <v>259097450</v>
      </c>
      <c r="D34" s="133">
        <v>259097350</v>
      </c>
      <c r="E34" s="133">
        <v>259097350</v>
      </c>
      <c r="F34" s="133">
        <v>259097350</v>
      </c>
      <c r="G34" s="133">
        <v>259097350</v>
      </c>
      <c r="H34" s="134">
        <f t="shared" si="2"/>
        <v>99.999961404483145</v>
      </c>
      <c r="I34" s="134">
        <f t="shared" si="3"/>
        <v>100</v>
      </c>
      <c r="J34" s="135">
        <f t="shared" si="4"/>
        <v>100</v>
      </c>
      <c r="K34" s="150">
        <f t="shared" si="5"/>
        <v>100</v>
      </c>
    </row>
    <row r="35" spans="1:11" s="120" customFormat="1" x14ac:dyDescent="0.2">
      <c r="A35" s="149" t="s">
        <v>250</v>
      </c>
      <c r="B35" s="132" t="s">
        <v>251</v>
      </c>
      <c r="C35" s="133">
        <v>40546873</v>
      </c>
      <c r="D35" s="133">
        <v>34400864</v>
      </c>
      <c r="E35" s="133">
        <v>34400864</v>
      </c>
      <c r="F35" s="133">
        <v>34400864</v>
      </c>
      <c r="G35" s="133">
        <v>34400864</v>
      </c>
      <c r="H35" s="134">
        <f t="shared" si="2"/>
        <v>84.842212123238212</v>
      </c>
      <c r="I35" s="134">
        <f t="shared" si="3"/>
        <v>100</v>
      </c>
      <c r="J35" s="135">
        <f t="shared" si="4"/>
        <v>100</v>
      </c>
      <c r="K35" s="150">
        <f t="shared" si="5"/>
        <v>100</v>
      </c>
    </row>
    <row r="36" spans="1:11" s="120" customFormat="1" x14ac:dyDescent="0.2">
      <c r="A36" s="149" t="s">
        <v>252</v>
      </c>
      <c r="B36" s="132" t="s">
        <v>253</v>
      </c>
      <c r="C36" s="133">
        <v>110293772</v>
      </c>
      <c r="D36" s="133">
        <v>110157491</v>
      </c>
      <c r="E36" s="133">
        <v>110157491</v>
      </c>
      <c r="F36" s="133">
        <v>110157491</v>
      </c>
      <c r="G36" s="133">
        <v>110157491</v>
      </c>
      <c r="H36" s="134">
        <f t="shared" si="2"/>
        <v>99.876438172773703</v>
      </c>
      <c r="I36" s="134">
        <f t="shared" si="3"/>
        <v>100</v>
      </c>
      <c r="J36" s="135">
        <f t="shared" si="4"/>
        <v>100</v>
      </c>
      <c r="K36" s="150">
        <f t="shared" si="5"/>
        <v>100</v>
      </c>
    </row>
    <row r="37" spans="1:11" s="120" customFormat="1" x14ac:dyDescent="0.2">
      <c r="A37" s="149" t="s">
        <v>254</v>
      </c>
      <c r="B37" s="132" t="s">
        <v>255</v>
      </c>
      <c r="C37" s="133">
        <v>380470757</v>
      </c>
      <c r="D37" s="133">
        <v>326187373</v>
      </c>
      <c r="E37" s="133">
        <v>326187373</v>
      </c>
      <c r="F37" s="133">
        <v>326187373</v>
      </c>
      <c r="G37" s="133">
        <v>326187373</v>
      </c>
      <c r="H37" s="134">
        <f t="shared" si="2"/>
        <v>85.732573922888903</v>
      </c>
      <c r="I37" s="134">
        <f t="shared" si="3"/>
        <v>100</v>
      </c>
      <c r="J37" s="135">
        <f t="shared" si="4"/>
        <v>100</v>
      </c>
      <c r="K37" s="150">
        <f t="shared" si="5"/>
        <v>100</v>
      </c>
    </row>
    <row r="38" spans="1:11" s="120" customFormat="1" x14ac:dyDescent="0.2">
      <c r="A38" s="149" t="s">
        <v>256</v>
      </c>
      <c r="B38" s="132" t="s">
        <v>257</v>
      </c>
      <c r="C38" s="133">
        <v>1444255910</v>
      </c>
      <c r="D38" s="133">
        <v>1344193733</v>
      </c>
      <c r="E38" s="133">
        <v>1344193733</v>
      </c>
      <c r="F38" s="133">
        <v>1344193733</v>
      </c>
      <c r="G38" s="133">
        <v>1344193733</v>
      </c>
      <c r="H38" s="134">
        <f t="shared" si="2"/>
        <v>93.071714208875903</v>
      </c>
      <c r="I38" s="134">
        <f t="shared" si="3"/>
        <v>100</v>
      </c>
      <c r="J38" s="135">
        <f t="shared" si="4"/>
        <v>100</v>
      </c>
      <c r="K38" s="150">
        <f t="shared" si="5"/>
        <v>100</v>
      </c>
    </row>
    <row r="39" spans="1:11" s="120" customFormat="1" x14ac:dyDescent="0.2">
      <c r="A39" s="149" t="s">
        <v>258</v>
      </c>
      <c r="B39" s="132" t="s">
        <v>259</v>
      </c>
      <c r="C39" s="133">
        <v>368734639</v>
      </c>
      <c r="D39" s="133">
        <v>321479917</v>
      </c>
      <c r="E39" s="133">
        <v>321479917</v>
      </c>
      <c r="F39" s="133">
        <v>321479917</v>
      </c>
      <c r="G39" s="133">
        <v>321479917</v>
      </c>
      <c r="H39" s="134">
        <f t="shared" si="2"/>
        <v>87.184626286222056</v>
      </c>
      <c r="I39" s="134">
        <f t="shared" si="3"/>
        <v>100</v>
      </c>
      <c r="J39" s="135">
        <f t="shared" si="4"/>
        <v>100</v>
      </c>
      <c r="K39" s="150">
        <f t="shared" si="5"/>
        <v>100</v>
      </c>
    </row>
    <row r="40" spans="1:11" s="120" customFormat="1" x14ac:dyDescent="0.2">
      <c r="A40" s="149" t="s">
        <v>260</v>
      </c>
      <c r="B40" s="132" t="s">
        <v>261</v>
      </c>
      <c r="C40" s="133">
        <v>338919536</v>
      </c>
      <c r="D40" s="133">
        <v>338919536</v>
      </c>
      <c r="E40" s="133">
        <v>338919536</v>
      </c>
      <c r="F40" s="133">
        <v>338919536</v>
      </c>
      <c r="G40" s="133">
        <v>338919536</v>
      </c>
      <c r="H40" s="134">
        <f t="shared" si="2"/>
        <v>100</v>
      </c>
      <c r="I40" s="134">
        <f t="shared" si="3"/>
        <v>100</v>
      </c>
      <c r="J40" s="135">
        <f t="shared" si="4"/>
        <v>100</v>
      </c>
      <c r="K40" s="150">
        <f t="shared" si="5"/>
        <v>100</v>
      </c>
    </row>
    <row r="41" spans="1:11" s="120" customFormat="1" x14ac:dyDescent="0.2">
      <c r="A41" s="149" t="s">
        <v>262</v>
      </c>
      <c r="B41" s="132" t="s">
        <v>263</v>
      </c>
      <c r="C41" s="133">
        <v>316251795</v>
      </c>
      <c r="D41" s="133">
        <v>315691788</v>
      </c>
      <c r="E41" s="133">
        <v>304045291</v>
      </c>
      <c r="F41" s="133">
        <v>304045291</v>
      </c>
      <c r="G41" s="133">
        <v>304045291</v>
      </c>
      <c r="H41" s="134">
        <f t="shared" si="2"/>
        <v>99.822923692812566</v>
      </c>
      <c r="I41" s="134">
        <f t="shared" si="3"/>
        <v>96.310801407352415</v>
      </c>
      <c r="J41" s="135">
        <f t="shared" si="4"/>
        <v>100</v>
      </c>
      <c r="K41" s="150">
        <f t="shared" si="5"/>
        <v>100</v>
      </c>
    </row>
    <row r="42" spans="1:11" s="127" customFormat="1" ht="12" thickBot="1" x14ac:dyDescent="0.25">
      <c r="A42" s="199" t="s">
        <v>264</v>
      </c>
      <c r="B42" s="200" t="s">
        <v>265</v>
      </c>
      <c r="C42" s="201">
        <f>C43+C44+C45+C46+C47</f>
        <v>12617221540</v>
      </c>
      <c r="D42" s="201">
        <f t="shared" ref="D42:G42" si="19">D43+D44+D45+D46+D47</f>
        <v>12406975530</v>
      </c>
      <c r="E42" s="201">
        <f t="shared" si="19"/>
        <v>10070767600</v>
      </c>
      <c r="F42" s="201">
        <f t="shared" si="19"/>
        <v>10070767600</v>
      </c>
      <c r="G42" s="201">
        <f t="shared" si="19"/>
        <v>9693847705</v>
      </c>
      <c r="H42" s="202">
        <f t="shared" si="2"/>
        <v>98.333658410185919</v>
      </c>
      <c r="I42" s="202">
        <f t="shared" si="3"/>
        <v>81.170206031670958</v>
      </c>
      <c r="J42" s="203">
        <f t="shared" si="4"/>
        <v>100</v>
      </c>
      <c r="K42" s="204">
        <f t="shared" si="5"/>
        <v>96.257287329319368</v>
      </c>
    </row>
    <row r="43" spans="1:11" s="120" customFormat="1" x14ac:dyDescent="0.2">
      <c r="A43" s="171" t="s">
        <v>267</v>
      </c>
      <c r="B43" s="172" t="s">
        <v>268</v>
      </c>
      <c r="C43" s="173">
        <v>2902667005</v>
      </c>
      <c r="D43" s="173">
        <v>2836697033</v>
      </c>
      <c r="E43" s="173">
        <v>2191600822</v>
      </c>
      <c r="F43" s="173">
        <v>2191600822</v>
      </c>
      <c r="G43" s="173">
        <v>2096226038</v>
      </c>
      <c r="H43" s="174">
        <f t="shared" si="2"/>
        <v>97.727263517090904</v>
      </c>
      <c r="I43" s="174">
        <f t="shared" si="3"/>
        <v>77.258896403266348</v>
      </c>
      <c r="J43" s="175">
        <f t="shared" si="4"/>
        <v>100</v>
      </c>
      <c r="K43" s="176">
        <f t="shared" si="5"/>
        <v>95.648168085967257</v>
      </c>
    </row>
    <row r="44" spans="1:11" s="120" customFormat="1" x14ac:dyDescent="0.2">
      <c r="A44" s="149" t="s">
        <v>269</v>
      </c>
      <c r="B44" s="132" t="s">
        <v>270</v>
      </c>
      <c r="C44" s="133">
        <v>4097882832</v>
      </c>
      <c r="D44" s="133">
        <v>4007741167</v>
      </c>
      <c r="E44" s="133">
        <v>3100024534</v>
      </c>
      <c r="F44" s="133">
        <v>3100024534</v>
      </c>
      <c r="G44" s="133">
        <v>2964576315</v>
      </c>
      <c r="H44" s="134">
        <f t="shared" si="2"/>
        <v>97.800286911668337</v>
      </c>
      <c r="I44" s="134">
        <f t="shared" si="3"/>
        <v>77.35091675894148</v>
      </c>
      <c r="J44" s="135">
        <f t="shared" si="4"/>
        <v>100</v>
      </c>
      <c r="K44" s="150">
        <f t="shared" si="5"/>
        <v>95.630737192094756</v>
      </c>
    </row>
    <row r="45" spans="1:11" s="120" customFormat="1" x14ac:dyDescent="0.2">
      <c r="A45" s="149" t="s">
        <v>271</v>
      </c>
      <c r="B45" s="132" t="s">
        <v>272</v>
      </c>
      <c r="C45" s="133">
        <v>1024470708</v>
      </c>
      <c r="D45" s="133">
        <v>1001552025</v>
      </c>
      <c r="E45" s="133">
        <v>766819200</v>
      </c>
      <c r="F45" s="133">
        <v>766819200</v>
      </c>
      <c r="G45" s="133">
        <v>731802200</v>
      </c>
      <c r="H45" s="134">
        <f t="shared" si="2"/>
        <v>97.762875715134641</v>
      </c>
      <c r="I45" s="134">
        <f t="shared" si="3"/>
        <v>76.563092166879699</v>
      </c>
      <c r="J45" s="135">
        <f t="shared" si="4"/>
        <v>100</v>
      </c>
      <c r="K45" s="150">
        <f t="shared" si="5"/>
        <v>95.433473757568933</v>
      </c>
    </row>
    <row r="46" spans="1:11" s="120" customFormat="1" x14ac:dyDescent="0.2">
      <c r="A46" s="149" t="s">
        <v>273</v>
      </c>
      <c r="B46" s="132" t="s">
        <v>274</v>
      </c>
      <c r="C46" s="133">
        <v>352322569</v>
      </c>
      <c r="D46" s="133">
        <v>336360153</v>
      </c>
      <c r="E46" s="133">
        <v>303712769</v>
      </c>
      <c r="F46" s="133">
        <v>303712769</v>
      </c>
      <c r="G46" s="133">
        <v>292267269</v>
      </c>
      <c r="H46" s="134">
        <f t="shared" si="2"/>
        <v>95.469374543530876</v>
      </c>
      <c r="I46" s="134">
        <f t="shared" si="3"/>
        <v>90.29392045733789</v>
      </c>
      <c r="J46" s="135">
        <f t="shared" si="4"/>
        <v>100</v>
      </c>
      <c r="K46" s="150">
        <f t="shared" si="5"/>
        <v>96.231472243434055</v>
      </c>
    </row>
    <row r="47" spans="1:11" s="120" customFormat="1" x14ac:dyDescent="0.2">
      <c r="A47" s="149" t="s">
        <v>275</v>
      </c>
      <c r="B47" s="132" t="s">
        <v>276</v>
      </c>
      <c r="C47" s="133">
        <v>4239878426</v>
      </c>
      <c r="D47" s="133">
        <v>4224625152</v>
      </c>
      <c r="E47" s="133">
        <v>3708610275</v>
      </c>
      <c r="F47" s="133">
        <v>3708610275</v>
      </c>
      <c r="G47" s="133">
        <v>3608975883</v>
      </c>
      <c r="H47" s="134">
        <f t="shared" si="2"/>
        <v>99.640242656335076</v>
      </c>
      <c r="I47" s="134">
        <f t="shared" si="3"/>
        <v>87.785546446512271</v>
      </c>
      <c r="J47" s="135">
        <f t="shared" si="4"/>
        <v>100</v>
      </c>
      <c r="K47" s="150">
        <f t="shared" si="5"/>
        <v>97.313430514075776</v>
      </c>
    </row>
    <row r="48" spans="1:11" s="127" customFormat="1" x14ac:dyDescent="0.2">
      <c r="A48" s="151" t="s">
        <v>277</v>
      </c>
      <c r="B48" s="152" t="s">
        <v>278</v>
      </c>
      <c r="C48" s="153">
        <f>C49+C50+C51+C52+C53+C54+C55</f>
        <v>22117005328</v>
      </c>
      <c r="D48" s="153">
        <f t="shared" ref="D48:G48" si="20">D49+D50+D51+D52+D53+D54+D55</f>
        <v>22112957118</v>
      </c>
      <c r="E48" s="153">
        <f t="shared" si="20"/>
        <v>16667654662</v>
      </c>
      <c r="F48" s="153">
        <f t="shared" si="20"/>
        <v>16380058829</v>
      </c>
      <c r="G48" s="153">
        <f t="shared" si="20"/>
        <v>16296410829</v>
      </c>
      <c r="H48" s="154">
        <f t="shared" si="2"/>
        <v>99.981696391803666</v>
      </c>
      <c r="I48" s="154">
        <f t="shared" si="3"/>
        <v>75.375059848655383</v>
      </c>
      <c r="J48" s="155">
        <f t="shared" si="4"/>
        <v>98.274527287539257</v>
      </c>
      <c r="K48" s="156">
        <f t="shared" si="5"/>
        <v>99.489330283405906</v>
      </c>
    </row>
    <row r="49" spans="1:11" s="120" customFormat="1" x14ac:dyDescent="0.2">
      <c r="A49" s="149" t="s">
        <v>280</v>
      </c>
      <c r="B49" s="132" t="s">
        <v>281</v>
      </c>
      <c r="C49" s="133">
        <v>4533697639</v>
      </c>
      <c r="D49" s="133">
        <v>4533697639</v>
      </c>
      <c r="E49" s="133">
        <v>3270727134</v>
      </c>
      <c r="F49" s="133">
        <v>3257899301</v>
      </c>
      <c r="G49" s="133">
        <v>3255211801</v>
      </c>
      <c r="H49" s="134">
        <f t="shared" si="2"/>
        <v>100</v>
      </c>
      <c r="I49" s="134">
        <f t="shared" si="3"/>
        <v>72.142595171420083</v>
      </c>
      <c r="J49" s="135">
        <f t="shared" si="4"/>
        <v>99.607798740938932</v>
      </c>
      <c r="K49" s="150">
        <f t="shared" si="5"/>
        <v>99.917508193111587</v>
      </c>
    </row>
    <row r="50" spans="1:11" s="120" customFormat="1" x14ac:dyDescent="0.2">
      <c r="A50" s="149" t="s">
        <v>282</v>
      </c>
      <c r="B50" s="132" t="s">
        <v>283</v>
      </c>
      <c r="C50" s="133">
        <v>2456510638</v>
      </c>
      <c r="D50" s="133">
        <v>2456510638</v>
      </c>
      <c r="E50" s="133">
        <v>1816145935</v>
      </c>
      <c r="F50" s="133">
        <v>1816145935</v>
      </c>
      <c r="G50" s="133">
        <v>1816145935</v>
      </c>
      <c r="H50" s="134">
        <f t="shared" si="2"/>
        <v>100</v>
      </c>
      <c r="I50" s="134">
        <f t="shared" si="3"/>
        <v>73.931938535329891</v>
      </c>
      <c r="J50" s="135">
        <f t="shared" si="4"/>
        <v>100</v>
      </c>
      <c r="K50" s="150">
        <f t="shared" si="5"/>
        <v>100</v>
      </c>
    </row>
    <row r="51" spans="1:11" s="120" customFormat="1" x14ac:dyDescent="0.2">
      <c r="A51" s="149" t="s">
        <v>284</v>
      </c>
      <c r="B51" s="132" t="s">
        <v>285</v>
      </c>
      <c r="C51" s="133">
        <v>14522920427</v>
      </c>
      <c r="D51" s="133">
        <v>14522920427</v>
      </c>
      <c r="E51" s="133">
        <v>11014178055</v>
      </c>
      <c r="F51" s="133">
        <v>11014178055</v>
      </c>
      <c r="G51" s="133">
        <v>10935817555</v>
      </c>
      <c r="H51" s="134">
        <f t="shared" si="2"/>
        <v>100</v>
      </c>
      <c r="I51" s="134">
        <f t="shared" si="3"/>
        <v>75.839966970577137</v>
      </c>
      <c r="J51" s="135">
        <f t="shared" si="4"/>
        <v>100</v>
      </c>
      <c r="K51" s="150">
        <f t="shared" si="5"/>
        <v>99.288548817635757</v>
      </c>
    </row>
    <row r="52" spans="1:11" s="120" customFormat="1" x14ac:dyDescent="0.2">
      <c r="A52" s="149" t="s">
        <v>286</v>
      </c>
      <c r="B52" s="132" t="s">
        <v>287</v>
      </c>
      <c r="C52" s="133">
        <v>65622980</v>
      </c>
      <c r="D52" s="133">
        <v>65622980</v>
      </c>
      <c r="E52" s="133">
        <v>42686573</v>
      </c>
      <c r="F52" s="133">
        <v>42686573</v>
      </c>
      <c r="G52" s="133">
        <v>42686573</v>
      </c>
      <c r="H52" s="134">
        <f t="shared" si="2"/>
        <v>100</v>
      </c>
      <c r="I52" s="134">
        <f t="shared" si="3"/>
        <v>65.048208722005612</v>
      </c>
      <c r="J52" s="135">
        <f t="shared" si="4"/>
        <v>100</v>
      </c>
      <c r="K52" s="150">
        <f t="shared" si="5"/>
        <v>100</v>
      </c>
    </row>
    <row r="53" spans="1:11" s="120" customFormat="1" x14ac:dyDescent="0.2">
      <c r="A53" s="149" t="s">
        <v>288</v>
      </c>
      <c r="B53" s="132" t="s">
        <v>289</v>
      </c>
      <c r="C53" s="133">
        <v>137403644</v>
      </c>
      <c r="D53" s="133">
        <v>137355434</v>
      </c>
      <c r="E53" s="133">
        <v>127066965</v>
      </c>
      <c r="F53" s="133">
        <v>127066965</v>
      </c>
      <c r="G53" s="133">
        <v>127066965</v>
      </c>
      <c r="H53" s="134">
        <f t="shared" si="2"/>
        <v>99.964913594285747</v>
      </c>
      <c r="I53" s="134">
        <f t="shared" si="3"/>
        <v>92.509601767921325</v>
      </c>
      <c r="J53" s="135">
        <f t="shared" si="4"/>
        <v>100</v>
      </c>
      <c r="K53" s="150">
        <f t="shared" si="5"/>
        <v>100</v>
      </c>
    </row>
    <row r="54" spans="1:11" s="120" customFormat="1" x14ac:dyDescent="0.2">
      <c r="A54" s="149" t="s">
        <v>290</v>
      </c>
      <c r="B54" s="132" t="s">
        <v>291</v>
      </c>
      <c r="C54" s="133">
        <v>12000000</v>
      </c>
      <c r="D54" s="133">
        <v>8000000</v>
      </c>
      <c r="E54" s="133">
        <v>8000000</v>
      </c>
      <c r="F54" s="133">
        <v>8000000</v>
      </c>
      <c r="G54" s="133">
        <v>8000000</v>
      </c>
      <c r="H54" s="134">
        <f t="shared" si="2"/>
        <v>66.666666666666657</v>
      </c>
      <c r="I54" s="134">
        <f t="shared" si="3"/>
        <v>100</v>
      </c>
      <c r="J54" s="135">
        <f t="shared" si="4"/>
        <v>100</v>
      </c>
      <c r="K54" s="150">
        <f t="shared" si="5"/>
        <v>100</v>
      </c>
    </row>
    <row r="55" spans="1:11" s="120" customFormat="1" x14ac:dyDescent="0.2">
      <c r="A55" s="149" t="s">
        <v>292</v>
      </c>
      <c r="B55" s="132" t="s">
        <v>293</v>
      </c>
      <c r="C55" s="133">
        <v>388850000</v>
      </c>
      <c r="D55" s="133">
        <v>388850000</v>
      </c>
      <c r="E55" s="133">
        <v>388850000</v>
      </c>
      <c r="F55" s="133">
        <v>114082000</v>
      </c>
      <c r="G55" s="133">
        <v>111482000</v>
      </c>
      <c r="H55" s="134">
        <f t="shared" si="2"/>
        <v>100</v>
      </c>
      <c r="I55" s="134">
        <f t="shared" si="3"/>
        <v>100</v>
      </c>
      <c r="J55" s="135">
        <f t="shared" si="4"/>
        <v>29.338305259097336</v>
      </c>
      <c r="K55" s="150">
        <f t="shared" si="5"/>
        <v>97.720937571220702</v>
      </c>
    </row>
    <row r="56" spans="1:11" s="126" customFormat="1" x14ac:dyDescent="0.2">
      <c r="A56" s="123" t="s">
        <v>294</v>
      </c>
      <c r="B56" s="124" t="s">
        <v>295</v>
      </c>
      <c r="C56" s="143">
        <f>C57+C59+C67+C69</f>
        <v>11019329537</v>
      </c>
      <c r="D56" s="143">
        <f t="shared" ref="D56:G56" si="21">D57+D59+D67+D69</f>
        <v>9377106263</v>
      </c>
      <c r="E56" s="143">
        <f t="shared" si="21"/>
        <v>8424746542</v>
      </c>
      <c r="F56" s="143">
        <f t="shared" si="21"/>
        <v>5893715435.8400002</v>
      </c>
      <c r="G56" s="143">
        <f t="shared" si="21"/>
        <v>5486828615.8400002</v>
      </c>
      <c r="H56" s="140">
        <f t="shared" si="2"/>
        <v>85.096885718084323</v>
      </c>
      <c r="I56" s="140">
        <f t="shared" si="3"/>
        <v>89.84377808793954</v>
      </c>
      <c r="J56" s="141">
        <f t="shared" si="4"/>
        <v>69.957183951564389</v>
      </c>
      <c r="K56" s="142">
        <f t="shared" si="5"/>
        <v>93.096259491496667</v>
      </c>
    </row>
    <row r="57" spans="1:11" s="127" customFormat="1" x14ac:dyDescent="0.2">
      <c r="A57" s="151" t="s">
        <v>297</v>
      </c>
      <c r="B57" s="152" t="s">
        <v>298</v>
      </c>
      <c r="C57" s="153">
        <f>C58</f>
        <v>186977458</v>
      </c>
      <c r="D57" s="153">
        <f t="shared" ref="D57:G57" si="22">D58</f>
        <v>175476408</v>
      </c>
      <c r="E57" s="153">
        <f t="shared" si="22"/>
        <v>146977458</v>
      </c>
      <c r="F57" s="153">
        <f t="shared" si="22"/>
        <v>33000000</v>
      </c>
      <c r="G57" s="153">
        <f t="shared" si="22"/>
        <v>33000000</v>
      </c>
      <c r="H57" s="154">
        <f t="shared" si="2"/>
        <v>93.848964402970964</v>
      </c>
      <c r="I57" s="154">
        <f t="shared" si="3"/>
        <v>83.759098829969219</v>
      </c>
      <c r="J57" s="155">
        <f t="shared" si="4"/>
        <v>22.452422602110865</v>
      </c>
      <c r="K57" s="156">
        <f t="shared" si="5"/>
        <v>100</v>
      </c>
    </row>
    <row r="58" spans="1:11" s="120" customFormat="1" x14ac:dyDescent="0.2">
      <c r="A58" s="149" t="s">
        <v>299</v>
      </c>
      <c r="B58" s="132" t="s">
        <v>300</v>
      </c>
      <c r="C58" s="133">
        <v>186977458</v>
      </c>
      <c r="D58" s="133">
        <v>175476408</v>
      </c>
      <c r="E58" s="133">
        <v>146977458</v>
      </c>
      <c r="F58" s="133">
        <v>33000000</v>
      </c>
      <c r="G58" s="133">
        <v>33000000</v>
      </c>
      <c r="H58" s="134">
        <f t="shared" si="2"/>
        <v>93.848964402970964</v>
      </c>
      <c r="I58" s="134">
        <f t="shared" si="3"/>
        <v>83.759098829969219</v>
      </c>
      <c r="J58" s="135">
        <f t="shared" si="4"/>
        <v>22.452422602110865</v>
      </c>
      <c r="K58" s="150">
        <f t="shared" si="5"/>
        <v>100</v>
      </c>
    </row>
    <row r="59" spans="1:11" s="127" customFormat="1" x14ac:dyDescent="0.2">
      <c r="A59" s="151" t="s">
        <v>301</v>
      </c>
      <c r="B59" s="152" t="s">
        <v>302</v>
      </c>
      <c r="C59" s="153">
        <f>C60+C61+C62+C63+C64+C65+C66</f>
        <v>7026422340</v>
      </c>
      <c r="D59" s="153">
        <f t="shared" ref="D59:G59" si="23">D60+D61+D62+D63+D64+D65+D66</f>
        <v>6037262212</v>
      </c>
      <c r="E59" s="153">
        <f t="shared" si="23"/>
        <v>5665532991</v>
      </c>
      <c r="F59" s="153">
        <f t="shared" si="23"/>
        <v>4159369715.8400002</v>
      </c>
      <c r="G59" s="153">
        <f t="shared" si="23"/>
        <v>3852482895.8400002</v>
      </c>
      <c r="H59" s="154">
        <f t="shared" si="2"/>
        <v>85.922279075527371</v>
      </c>
      <c r="I59" s="154">
        <f t="shared" si="3"/>
        <v>93.842751764845815</v>
      </c>
      <c r="J59" s="155">
        <f t="shared" si="4"/>
        <v>73.415329545293972</v>
      </c>
      <c r="K59" s="156">
        <f t="shared" si="5"/>
        <v>92.621795104405066</v>
      </c>
    </row>
    <row r="60" spans="1:11" s="120" customFormat="1" x14ac:dyDescent="0.2">
      <c r="A60" s="149" t="s">
        <v>304</v>
      </c>
      <c r="B60" s="132" t="s">
        <v>305</v>
      </c>
      <c r="C60" s="133">
        <v>427709014</v>
      </c>
      <c r="D60" s="133">
        <v>255000000</v>
      </c>
      <c r="E60" s="133">
        <v>255000000</v>
      </c>
      <c r="F60" s="133">
        <v>138868598</v>
      </c>
      <c r="G60" s="133">
        <v>70713490</v>
      </c>
      <c r="H60" s="134">
        <f t="shared" si="2"/>
        <v>59.619973312042475</v>
      </c>
      <c r="I60" s="134">
        <f t="shared" si="3"/>
        <v>100</v>
      </c>
      <c r="J60" s="135">
        <f t="shared" si="4"/>
        <v>54.458273725490194</v>
      </c>
      <c r="K60" s="150">
        <f t="shared" si="5"/>
        <v>50.921152095162647</v>
      </c>
    </row>
    <row r="61" spans="1:11" s="120" customFormat="1" x14ac:dyDescent="0.2">
      <c r="A61" s="149" t="s">
        <v>306</v>
      </c>
      <c r="B61" s="132" t="s">
        <v>307</v>
      </c>
      <c r="C61" s="133">
        <v>1580000000</v>
      </c>
      <c r="D61" s="133">
        <v>1206518374</v>
      </c>
      <c r="E61" s="133">
        <v>1206518374</v>
      </c>
      <c r="F61" s="133">
        <v>791853978.04999995</v>
      </c>
      <c r="G61" s="133">
        <v>791853978.04999995</v>
      </c>
      <c r="H61" s="134">
        <f t="shared" si="2"/>
        <v>76.361922405063282</v>
      </c>
      <c r="I61" s="134">
        <f t="shared" si="3"/>
        <v>100</v>
      </c>
      <c r="J61" s="135">
        <f t="shared" si="4"/>
        <v>65.631323576511065</v>
      </c>
      <c r="K61" s="150">
        <f t="shared" si="5"/>
        <v>100</v>
      </c>
    </row>
    <row r="62" spans="1:11" s="120" customFormat="1" x14ac:dyDescent="0.2">
      <c r="A62" s="149" t="s">
        <v>308</v>
      </c>
      <c r="B62" s="132" t="s">
        <v>309</v>
      </c>
      <c r="C62" s="133">
        <v>1984887368</v>
      </c>
      <c r="D62" s="133">
        <v>1725035529</v>
      </c>
      <c r="E62" s="133">
        <v>1725035529</v>
      </c>
      <c r="F62" s="133">
        <v>961456388.03999996</v>
      </c>
      <c r="G62" s="133">
        <v>722724676.03999996</v>
      </c>
      <c r="H62" s="134">
        <f t="shared" si="2"/>
        <v>86.908484421368939</v>
      </c>
      <c r="I62" s="134">
        <f t="shared" si="3"/>
        <v>100</v>
      </c>
      <c r="J62" s="135">
        <f t="shared" si="4"/>
        <v>55.735454248722313</v>
      </c>
      <c r="K62" s="150">
        <f t="shared" si="5"/>
        <v>75.169782533072322</v>
      </c>
    </row>
    <row r="63" spans="1:11" s="120" customFormat="1" x14ac:dyDescent="0.2">
      <c r="A63" s="149" t="s">
        <v>310</v>
      </c>
      <c r="B63" s="132" t="s">
        <v>311</v>
      </c>
      <c r="C63" s="133">
        <v>2500000000</v>
      </c>
      <c r="D63" s="133">
        <v>2500000000</v>
      </c>
      <c r="E63" s="133">
        <v>2129303583</v>
      </c>
      <c r="F63" s="133">
        <v>2018243879</v>
      </c>
      <c r="G63" s="133">
        <v>2018243879</v>
      </c>
      <c r="H63" s="134">
        <f t="shared" si="2"/>
        <v>100</v>
      </c>
      <c r="I63" s="134">
        <f t="shared" si="3"/>
        <v>85.172143320000004</v>
      </c>
      <c r="J63" s="135">
        <f t="shared" si="4"/>
        <v>94.784224058669608</v>
      </c>
      <c r="K63" s="150">
        <f t="shared" si="5"/>
        <v>100</v>
      </c>
    </row>
    <row r="64" spans="1:11" s="120" customFormat="1" x14ac:dyDescent="0.2">
      <c r="A64" s="149" t="s">
        <v>312</v>
      </c>
      <c r="B64" s="132" t="s">
        <v>313</v>
      </c>
      <c r="C64" s="133">
        <v>100000000</v>
      </c>
      <c r="D64" s="133">
        <v>85600000</v>
      </c>
      <c r="E64" s="133">
        <v>85600000</v>
      </c>
      <c r="F64" s="133">
        <v>34871367.75</v>
      </c>
      <c r="G64" s="133">
        <v>34871367.75</v>
      </c>
      <c r="H64" s="134">
        <f t="shared" si="2"/>
        <v>85.6</v>
      </c>
      <c r="I64" s="134">
        <f t="shared" si="3"/>
        <v>100</v>
      </c>
      <c r="J64" s="135">
        <f t="shared" si="4"/>
        <v>40.737579147196264</v>
      </c>
      <c r="K64" s="150">
        <f t="shared" si="5"/>
        <v>100</v>
      </c>
    </row>
    <row r="65" spans="1:11" s="120" customFormat="1" x14ac:dyDescent="0.2">
      <c r="A65" s="149" t="s">
        <v>314</v>
      </c>
      <c r="B65" s="132" t="s">
        <v>315</v>
      </c>
      <c r="C65" s="133">
        <v>115000000</v>
      </c>
      <c r="D65" s="133">
        <v>101032804</v>
      </c>
      <c r="E65" s="133">
        <v>100000000</v>
      </c>
      <c r="F65" s="133">
        <v>50000000</v>
      </c>
      <c r="G65" s="133">
        <v>50000000</v>
      </c>
      <c r="H65" s="134">
        <f t="shared" si="2"/>
        <v>87.85461217391304</v>
      </c>
      <c r="I65" s="134">
        <f t="shared" si="3"/>
        <v>98.97775379964709</v>
      </c>
      <c r="J65" s="135">
        <f t="shared" si="4"/>
        <v>50</v>
      </c>
      <c r="K65" s="150">
        <f t="shared" si="5"/>
        <v>100</v>
      </c>
    </row>
    <row r="66" spans="1:11" s="120" customFormat="1" x14ac:dyDescent="0.2">
      <c r="A66" s="149" t="s">
        <v>316</v>
      </c>
      <c r="B66" s="132" t="s">
        <v>317</v>
      </c>
      <c r="C66" s="133">
        <v>318825958</v>
      </c>
      <c r="D66" s="133">
        <v>164075505</v>
      </c>
      <c r="E66" s="133">
        <v>164075505</v>
      </c>
      <c r="F66" s="133">
        <v>164075505</v>
      </c>
      <c r="G66" s="133">
        <v>164075505</v>
      </c>
      <c r="H66" s="134">
        <f t="shared" si="2"/>
        <v>51.462404764420086</v>
      </c>
      <c r="I66" s="134">
        <f t="shared" si="3"/>
        <v>100</v>
      </c>
      <c r="J66" s="135">
        <f t="shared" si="4"/>
        <v>100</v>
      </c>
      <c r="K66" s="150">
        <f t="shared" si="5"/>
        <v>100</v>
      </c>
    </row>
    <row r="67" spans="1:11" s="127" customFormat="1" x14ac:dyDescent="0.2">
      <c r="A67" s="151" t="s">
        <v>318</v>
      </c>
      <c r="B67" s="152" t="s">
        <v>319</v>
      </c>
      <c r="C67" s="153">
        <f>C68</f>
        <v>2344498236</v>
      </c>
      <c r="D67" s="153">
        <f t="shared" ref="D67:G67" si="24">D68</f>
        <v>2341742456</v>
      </c>
      <c r="E67" s="153">
        <f t="shared" si="24"/>
        <v>2289610906</v>
      </c>
      <c r="F67" s="153">
        <f t="shared" si="24"/>
        <v>1378720533</v>
      </c>
      <c r="G67" s="153">
        <f t="shared" si="24"/>
        <v>1378720533</v>
      </c>
      <c r="H67" s="154">
        <f t="shared" si="2"/>
        <v>99.882457578441105</v>
      </c>
      <c r="I67" s="154">
        <f t="shared" si="3"/>
        <v>97.773813688758608</v>
      </c>
      <c r="J67" s="155">
        <f t="shared" si="4"/>
        <v>60.216368177973735</v>
      </c>
      <c r="K67" s="156">
        <f t="shared" si="5"/>
        <v>100</v>
      </c>
    </row>
    <row r="68" spans="1:11" s="120" customFormat="1" x14ac:dyDescent="0.2">
      <c r="A68" s="149" t="s">
        <v>321</v>
      </c>
      <c r="B68" s="132" t="s">
        <v>322</v>
      </c>
      <c r="C68" s="133">
        <v>2344498236</v>
      </c>
      <c r="D68" s="133">
        <v>2341742456</v>
      </c>
      <c r="E68" s="133">
        <v>2289610906</v>
      </c>
      <c r="F68" s="133">
        <v>1378720533</v>
      </c>
      <c r="G68" s="133">
        <v>1378720533</v>
      </c>
      <c r="H68" s="134">
        <f t="shared" si="2"/>
        <v>99.882457578441105</v>
      </c>
      <c r="I68" s="134">
        <f t="shared" si="3"/>
        <v>97.773813688758608</v>
      </c>
      <c r="J68" s="135">
        <f t="shared" si="4"/>
        <v>60.216368177973735</v>
      </c>
      <c r="K68" s="150">
        <f t="shared" si="5"/>
        <v>100</v>
      </c>
    </row>
    <row r="69" spans="1:11" s="127" customFormat="1" x14ac:dyDescent="0.2">
      <c r="A69" s="151" t="s">
        <v>323</v>
      </c>
      <c r="B69" s="152" t="s">
        <v>324</v>
      </c>
      <c r="C69" s="153">
        <f>C70+C71</f>
        <v>1461431503</v>
      </c>
      <c r="D69" s="153">
        <f t="shared" ref="D69:G69" si="25">D70+D71</f>
        <v>822625187</v>
      </c>
      <c r="E69" s="153">
        <f t="shared" si="25"/>
        <v>322625187</v>
      </c>
      <c r="F69" s="153">
        <f t="shared" si="25"/>
        <v>322625187</v>
      </c>
      <c r="G69" s="153">
        <f t="shared" si="25"/>
        <v>222625187</v>
      </c>
      <c r="H69" s="154">
        <f t="shared" si="2"/>
        <v>56.289000566316652</v>
      </c>
      <c r="I69" s="154">
        <f t="shared" si="3"/>
        <v>39.218977500138223</v>
      </c>
      <c r="J69" s="155">
        <f t="shared" si="4"/>
        <v>100</v>
      </c>
      <c r="K69" s="156">
        <f t="shared" si="5"/>
        <v>69.004279879735492</v>
      </c>
    </row>
    <row r="70" spans="1:11" s="120" customFormat="1" x14ac:dyDescent="0.2">
      <c r="A70" s="149" t="s">
        <v>325</v>
      </c>
      <c r="B70" s="132" t="s">
        <v>326</v>
      </c>
      <c r="C70" s="133">
        <v>1274041900</v>
      </c>
      <c r="D70" s="133">
        <v>818040700</v>
      </c>
      <c r="E70" s="133">
        <v>318040700</v>
      </c>
      <c r="F70" s="133">
        <v>318040700</v>
      </c>
      <c r="G70" s="133">
        <v>218040700</v>
      </c>
      <c r="H70" s="134">
        <f t="shared" si="2"/>
        <v>64.208304295172709</v>
      </c>
      <c r="I70" s="134">
        <f t="shared" si="3"/>
        <v>38.878346761964288</v>
      </c>
      <c r="J70" s="135">
        <f t="shared" si="4"/>
        <v>100</v>
      </c>
      <c r="K70" s="150">
        <f t="shared" si="5"/>
        <v>68.557483366122639</v>
      </c>
    </row>
    <row r="71" spans="1:11" s="120" customFormat="1" x14ac:dyDescent="0.2">
      <c r="A71" s="149" t="s">
        <v>327</v>
      </c>
      <c r="B71" s="132" t="s">
        <v>328</v>
      </c>
      <c r="C71" s="133">
        <v>187389603</v>
      </c>
      <c r="D71" s="133">
        <v>4584487</v>
      </c>
      <c r="E71" s="133">
        <v>4584487</v>
      </c>
      <c r="F71" s="133">
        <v>4584487</v>
      </c>
      <c r="G71" s="133">
        <v>4584487</v>
      </c>
      <c r="H71" s="134">
        <f t="shared" si="2"/>
        <v>2.4465001935032649</v>
      </c>
      <c r="I71" s="134">
        <f t="shared" si="3"/>
        <v>100</v>
      </c>
      <c r="J71" s="135">
        <f t="shared" si="4"/>
        <v>100</v>
      </c>
      <c r="K71" s="150">
        <f t="shared" si="5"/>
        <v>100</v>
      </c>
    </row>
    <row r="72" spans="1:11" s="120" customFormat="1" x14ac:dyDescent="0.2">
      <c r="A72" s="149"/>
      <c r="B72" s="132"/>
      <c r="C72" s="133"/>
      <c r="D72" s="133"/>
      <c r="E72" s="133"/>
      <c r="F72" s="133"/>
      <c r="G72" s="133"/>
      <c r="H72" s="134"/>
      <c r="I72" s="134"/>
      <c r="J72" s="135"/>
      <c r="K72" s="150"/>
    </row>
    <row r="73" spans="1:11" s="126" customFormat="1" x14ac:dyDescent="0.2">
      <c r="A73" s="123" t="s">
        <v>329</v>
      </c>
      <c r="B73" s="124" t="s">
        <v>330</v>
      </c>
      <c r="C73" s="143">
        <f>C74+C79</f>
        <v>737558772</v>
      </c>
      <c r="D73" s="143">
        <f t="shared" ref="D73:G73" si="26">D74+D79</f>
        <v>623831194</v>
      </c>
      <c r="E73" s="143">
        <f t="shared" si="26"/>
        <v>388175343</v>
      </c>
      <c r="F73" s="143">
        <f t="shared" si="26"/>
        <v>263359639.88</v>
      </c>
      <c r="G73" s="143">
        <f t="shared" si="26"/>
        <v>263359639.88</v>
      </c>
      <c r="H73" s="140">
        <f t="shared" si="2"/>
        <v>84.580540247442144</v>
      </c>
      <c r="I73" s="140">
        <f t="shared" si="3"/>
        <v>62.224420120934184</v>
      </c>
      <c r="J73" s="141">
        <f t="shared" si="4"/>
        <v>67.845535433712485</v>
      </c>
      <c r="K73" s="142">
        <f t="shared" si="5"/>
        <v>100</v>
      </c>
    </row>
    <row r="74" spans="1:11" s="126" customFormat="1" x14ac:dyDescent="0.2">
      <c r="A74" s="123" t="s">
        <v>331</v>
      </c>
      <c r="B74" s="124" t="s">
        <v>332</v>
      </c>
      <c r="C74" s="143">
        <f>C75</f>
        <v>315276526</v>
      </c>
      <c r="D74" s="143">
        <f t="shared" ref="D74:G74" si="27">D75</f>
        <v>315276526</v>
      </c>
      <c r="E74" s="143">
        <f t="shared" si="27"/>
        <v>242006447</v>
      </c>
      <c r="F74" s="143">
        <f t="shared" si="27"/>
        <v>148774447</v>
      </c>
      <c r="G74" s="143">
        <f t="shared" si="27"/>
        <v>148774447</v>
      </c>
      <c r="H74" s="140">
        <f t="shared" si="2"/>
        <v>100</v>
      </c>
      <c r="I74" s="140">
        <f t="shared" si="3"/>
        <v>76.760058882404707</v>
      </c>
      <c r="J74" s="141">
        <f t="shared" si="4"/>
        <v>61.475406479563745</v>
      </c>
      <c r="K74" s="142">
        <f t="shared" si="5"/>
        <v>100</v>
      </c>
    </row>
    <row r="75" spans="1:11" s="127" customFormat="1" x14ac:dyDescent="0.2">
      <c r="A75" s="151" t="s">
        <v>333</v>
      </c>
      <c r="B75" s="152" t="s">
        <v>334</v>
      </c>
      <c r="C75" s="153">
        <f>C76+C77+C78</f>
        <v>315276526</v>
      </c>
      <c r="D75" s="153">
        <f t="shared" ref="D75:G75" si="28">D76+D77+D78</f>
        <v>315276526</v>
      </c>
      <c r="E75" s="153">
        <f t="shared" si="28"/>
        <v>242006447</v>
      </c>
      <c r="F75" s="153">
        <f t="shared" si="28"/>
        <v>148774447</v>
      </c>
      <c r="G75" s="153">
        <f t="shared" si="28"/>
        <v>148774447</v>
      </c>
      <c r="H75" s="154">
        <f t="shared" si="2"/>
        <v>100</v>
      </c>
      <c r="I75" s="154">
        <f t="shared" si="3"/>
        <v>76.760058882404707</v>
      </c>
      <c r="J75" s="155">
        <f t="shared" si="4"/>
        <v>61.475406479563745</v>
      </c>
      <c r="K75" s="156">
        <f t="shared" si="5"/>
        <v>100</v>
      </c>
    </row>
    <row r="76" spans="1:11" s="120" customFormat="1" x14ac:dyDescent="0.2">
      <c r="A76" s="149" t="s">
        <v>335</v>
      </c>
      <c r="B76" s="132" t="s">
        <v>336</v>
      </c>
      <c r="C76" s="133">
        <v>74276526</v>
      </c>
      <c r="D76" s="133">
        <v>74276526</v>
      </c>
      <c r="E76" s="133">
        <v>8493000</v>
      </c>
      <c r="F76" s="133">
        <v>8493000</v>
      </c>
      <c r="G76" s="133">
        <v>8493000</v>
      </c>
      <c r="H76" s="134">
        <f t="shared" si="2"/>
        <v>100</v>
      </c>
      <c r="I76" s="134">
        <f t="shared" si="3"/>
        <v>11.434298906225097</v>
      </c>
      <c r="J76" s="135">
        <f t="shared" si="4"/>
        <v>100</v>
      </c>
      <c r="K76" s="150">
        <f t="shared" si="5"/>
        <v>100</v>
      </c>
    </row>
    <row r="77" spans="1:11" s="120" customFormat="1" x14ac:dyDescent="0.2">
      <c r="A77" s="149" t="s">
        <v>337</v>
      </c>
      <c r="B77" s="132" t="s">
        <v>338</v>
      </c>
      <c r="C77" s="133">
        <v>41000000</v>
      </c>
      <c r="D77" s="133">
        <v>41000000</v>
      </c>
      <c r="E77" s="133">
        <v>33513447</v>
      </c>
      <c r="F77" s="133">
        <v>33513447</v>
      </c>
      <c r="G77" s="133">
        <v>33513447</v>
      </c>
      <c r="H77" s="134">
        <f t="shared" ref="H77:H143" si="29">D77/C77*100</f>
        <v>100</v>
      </c>
      <c r="I77" s="134">
        <f t="shared" ref="I77:I143" si="30">E77/D77*100</f>
        <v>81.740114634146337</v>
      </c>
      <c r="J77" s="135">
        <f t="shared" ref="J77:J143" si="31">F77/E77*100</f>
        <v>100</v>
      </c>
      <c r="K77" s="150">
        <f t="shared" ref="K77:K143" si="32">G77/F77*100</f>
        <v>100</v>
      </c>
    </row>
    <row r="78" spans="1:11" s="120" customFormat="1" x14ac:dyDescent="0.2">
      <c r="A78" s="149" t="s">
        <v>339</v>
      </c>
      <c r="B78" s="132" t="s">
        <v>340</v>
      </c>
      <c r="C78" s="133">
        <v>200000000</v>
      </c>
      <c r="D78" s="133">
        <v>200000000</v>
      </c>
      <c r="E78" s="133">
        <v>200000000</v>
      </c>
      <c r="F78" s="133">
        <v>106768000</v>
      </c>
      <c r="G78" s="133">
        <v>106768000</v>
      </c>
      <c r="H78" s="134">
        <f t="shared" si="29"/>
        <v>100</v>
      </c>
      <c r="I78" s="134">
        <f t="shared" si="30"/>
        <v>100</v>
      </c>
      <c r="J78" s="135">
        <f t="shared" si="31"/>
        <v>53.384</v>
      </c>
      <c r="K78" s="150">
        <f t="shared" si="32"/>
        <v>100</v>
      </c>
    </row>
    <row r="79" spans="1:11" s="127" customFormat="1" x14ac:dyDescent="0.2">
      <c r="A79" s="151" t="s">
        <v>341</v>
      </c>
      <c r="B79" s="152" t="s">
        <v>342</v>
      </c>
      <c r="C79" s="153">
        <f>C80+C83</f>
        <v>422282246</v>
      </c>
      <c r="D79" s="153">
        <f t="shared" ref="D79:G79" si="33">D80+D83</f>
        <v>308554668</v>
      </c>
      <c r="E79" s="153">
        <f t="shared" si="33"/>
        <v>146168896</v>
      </c>
      <c r="F79" s="153">
        <f t="shared" si="33"/>
        <v>114585192.88</v>
      </c>
      <c r="G79" s="153">
        <f t="shared" si="33"/>
        <v>114585192.88</v>
      </c>
      <c r="H79" s="154">
        <f t="shared" si="29"/>
        <v>73.068349645937985</v>
      </c>
      <c r="I79" s="154">
        <f t="shared" si="30"/>
        <v>47.372122725429001</v>
      </c>
      <c r="J79" s="155">
        <f t="shared" si="31"/>
        <v>78.392322864640093</v>
      </c>
      <c r="K79" s="156">
        <f t="shared" si="32"/>
        <v>100</v>
      </c>
    </row>
    <row r="80" spans="1:11" s="127" customFormat="1" x14ac:dyDescent="0.2">
      <c r="A80" s="151" t="s">
        <v>343</v>
      </c>
      <c r="B80" s="152" t="s">
        <v>344</v>
      </c>
      <c r="C80" s="153">
        <f>C81+C82</f>
        <v>391636429</v>
      </c>
      <c r="D80" s="153">
        <f t="shared" ref="D80:G80" si="34">D81+D82</f>
        <v>278664428</v>
      </c>
      <c r="E80" s="153">
        <f t="shared" si="34"/>
        <v>137116776</v>
      </c>
      <c r="F80" s="153">
        <f t="shared" si="34"/>
        <v>105533072.88</v>
      </c>
      <c r="G80" s="153">
        <f t="shared" si="34"/>
        <v>105533072.88</v>
      </c>
      <c r="H80" s="154">
        <f t="shared" si="29"/>
        <v>71.153857855240531</v>
      </c>
      <c r="I80" s="154">
        <f t="shared" si="30"/>
        <v>49.204979976848712</v>
      </c>
      <c r="J80" s="155">
        <f t="shared" si="31"/>
        <v>76.965835952852331</v>
      </c>
      <c r="K80" s="156">
        <f t="shared" si="32"/>
        <v>100</v>
      </c>
    </row>
    <row r="81" spans="1:11" s="120" customFormat="1" x14ac:dyDescent="0.2">
      <c r="A81" s="149" t="s">
        <v>345</v>
      </c>
      <c r="B81" s="132" t="s">
        <v>346</v>
      </c>
      <c r="C81" s="133">
        <v>112972001</v>
      </c>
      <c r="D81" s="133">
        <v>0</v>
      </c>
      <c r="E81" s="133">
        <v>0</v>
      </c>
      <c r="F81" s="133">
        <v>0</v>
      </c>
      <c r="G81" s="133">
        <v>0</v>
      </c>
      <c r="H81" s="177">
        <f t="shared" si="29"/>
        <v>0</v>
      </c>
      <c r="I81" s="177">
        <v>0</v>
      </c>
      <c r="J81" s="178">
        <v>0</v>
      </c>
      <c r="K81" s="179">
        <v>0</v>
      </c>
    </row>
    <row r="82" spans="1:11" s="120" customFormat="1" x14ac:dyDescent="0.2">
      <c r="A82" s="149" t="s">
        <v>347</v>
      </c>
      <c r="B82" s="132" t="s">
        <v>348</v>
      </c>
      <c r="C82" s="133">
        <v>278664428</v>
      </c>
      <c r="D82" s="133">
        <v>278664428</v>
      </c>
      <c r="E82" s="133">
        <v>137116776</v>
      </c>
      <c r="F82" s="133">
        <v>105533072.88</v>
      </c>
      <c r="G82" s="133">
        <v>105533072.88</v>
      </c>
      <c r="H82" s="134">
        <f t="shared" si="29"/>
        <v>100</v>
      </c>
      <c r="I82" s="134">
        <f t="shared" si="30"/>
        <v>49.204979976848712</v>
      </c>
      <c r="J82" s="135">
        <f t="shared" si="31"/>
        <v>76.965835952852331</v>
      </c>
      <c r="K82" s="150">
        <f t="shared" si="32"/>
        <v>100</v>
      </c>
    </row>
    <row r="83" spans="1:11" s="127" customFormat="1" x14ac:dyDescent="0.2">
      <c r="A83" s="151" t="s">
        <v>349</v>
      </c>
      <c r="B83" s="152" t="s">
        <v>350</v>
      </c>
      <c r="C83" s="153">
        <f>C84</f>
        <v>30645817</v>
      </c>
      <c r="D83" s="153">
        <f t="shared" ref="D83:G83" si="35">D84</f>
        <v>29890240</v>
      </c>
      <c r="E83" s="153">
        <f t="shared" si="35"/>
        <v>9052120</v>
      </c>
      <c r="F83" s="153">
        <f t="shared" si="35"/>
        <v>9052120</v>
      </c>
      <c r="G83" s="153">
        <f t="shared" si="35"/>
        <v>9052120</v>
      </c>
      <c r="H83" s="154">
        <f t="shared" si="29"/>
        <v>97.534485701588565</v>
      </c>
      <c r="I83" s="154">
        <f t="shared" si="30"/>
        <v>30.284534349674008</v>
      </c>
      <c r="J83" s="155">
        <f t="shared" si="31"/>
        <v>100</v>
      </c>
      <c r="K83" s="156">
        <f t="shared" si="32"/>
        <v>100</v>
      </c>
    </row>
    <row r="84" spans="1:11" s="120" customFormat="1" ht="12" thickBot="1" x14ac:dyDescent="0.25">
      <c r="A84" s="157" t="s">
        <v>351</v>
      </c>
      <c r="B84" s="158" t="s">
        <v>352</v>
      </c>
      <c r="C84" s="159">
        <v>30645817</v>
      </c>
      <c r="D84" s="159">
        <v>29890240</v>
      </c>
      <c r="E84" s="159">
        <v>9052120</v>
      </c>
      <c r="F84" s="159">
        <v>9052120</v>
      </c>
      <c r="G84" s="159">
        <v>9052120</v>
      </c>
      <c r="H84" s="160">
        <f t="shared" si="29"/>
        <v>97.534485701588565</v>
      </c>
      <c r="I84" s="160">
        <f t="shared" si="30"/>
        <v>30.284534349674008</v>
      </c>
      <c r="J84" s="161">
        <f t="shared" si="31"/>
        <v>100</v>
      </c>
      <c r="K84" s="162">
        <f t="shared" si="32"/>
        <v>100</v>
      </c>
    </row>
    <row r="85" spans="1:11" s="120" customFormat="1" x14ac:dyDescent="0.2">
      <c r="A85" s="171"/>
      <c r="B85" s="172"/>
      <c r="C85" s="173"/>
      <c r="D85" s="173"/>
      <c r="E85" s="173"/>
      <c r="F85" s="173"/>
      <c r="G85" s="173"/>
      <c r="H85" s="174"/>
      <c r="I85" s="174"/>
      <c r="J85" s="175"/>
      <c r="K85" s="176"/>
    </row>
    <row r="86" spans="1:11" s="126" customFormat="1" x14ac:dyDescent="0.2">
      <c r="A86" s="123" t="s">
        <v>353</v>
      </c>
      <c r="B86" s="124" t="s">
        <v>354</v>
      </c>
      <c r="C86" s="143">
        <f>C87</f>
        <v>1000000000</v>
      </c>
      <c r="D86" s="143">
        <f t="shared" ref="D86:G87" si="36">D87</f>
        <v>900122358</v>
      </c>
      <c r="E86" s="143">
        <f t="shared" si="36"/>
        <v>465845444</v>
      </c>
      <c r="F86" s="143">
        <f t="shared" si="36"/>
        <v>318259829</v>
      </c>
      <c r="G86" s="143">
        <f t="shared" si="36"/>
        <v>318259829</v>
      </c>
      <c r="H86" s="140">
        <f t="shared" si="29"/>
        <v>90.012235799999999</v>
      </c>
      <c r="I86" s="140">
        <f t="shared" si="30"/>
        <v>51.753568818696095</v>
      </c>
      <c r="J86" s="141">
        <f t="shared" si="31"/>
        <v>68.318759601306738</v>
      </c>
      <c r="K86" s="142">
        <f t="shared" si="32"/>
        <v>100</v>
      </c>
    </row>
    <row r="87" spans="1:11" s="127" customFormat="1" x14ac:dyDescent="0.2">
      <c r="A87" s="151" t="s">
        <v>356</v>
      </c>
      <c r="B87" s="152" t="s">
        <v>357</v>
      </c>
      <c r="C87" s="153">
        <f>C88</f>
        <v>1000000000</v>
      </c>
      <c r="D87" s="153">
        <f t="shared" si="36"/>
        <v>900122358</v>
      </c>
      <c r="E87" s="153">
        <f t="shared" si="36"/>
        <v>465845444</v>
      </c>
      <c r="F87" s="153">
        <f t="shared" si="36"/>
        <v>318259829</v>
      </c>
      <c r="G87" s="153">
        <f t="shared" si="36"/>
        <v>318259829</v>
      </c>
      <c r="H87" s="154">
        <f t="shared" si="29"/>
        <v>90.012235799999999</v>
      </c>
      <c r="I87" s="154">
        <f t="shared" si="30"/>
        <v>51.753568818696095</v>
      </c>
      <c r="J87" s="155">
        <f t="shared" si="31"/>
        <v>68.318759601306738</v>
      </c>
      <c r="K87" s="156">
        <f t="shared" si="32"/>
        <v>100</v>
      </c>
    </row>
    <row r="88" spans="1:11" s="120" customFormat="1" x14ac:dyDescent="0.2">
      <c r="A88" s="149" t="s">
        <v>359</v>
      </c>
      <c r="B88" s="132" t="s">
        <v>360</v>
      </c>
      <c r="C88" s="133">
        <v>1000000000</v>
      </c>
      <c r="D88" s="133">
        <v>900122358</v>
      </c>
      <c r="E88" s="133">
        <v>465845444</v>
      </c>
      <c r="F88" s="133">
        <v>318259829</v>
      </c>
      <c r="G88" s="133">
        <v>318259829</v>
      </c>
      <c r="H88" s="134">
        <f t="shared" si="29"/>
        <v>90.012235799999999</v>
      </c>
      <c r="I88" s="134">
        <f t="shared" si="30"/>
        <v>51.753568818696095</v>
      </c>
      <c r="J88" s="135">
        <f t="shared" si="31"/>
        <v>68.318759601306738</v>
      </c>
      <c r="K88" s="150">
        <f t="shared" si="32"/>
        <v>100</v>
      </c>
    </row>
    <row r="89" spans="1:11" s="120" customFormat="1" x14ac:dyDescent="0.2">
      <c r="A89" s="149"/>
      <c r="B89" s="132"/>
      <c r="C89" s="133"/>
      <c r="D89" s="133"/>
      <c r="E89" s="133"/>
      <c r="F89" s="133"/>
      <c r="G89" s="133"/>
      <c r="H89" s="134"/>
      <c r="I89" s="134"/>
      <c r="J89" s="135"/>
      <c r="K89" s="150"/>
    </row>
    <row r="90" spans="1:11" s="126" customFormat="1" x14ac:dyDescent="0.2">
      <c r="A90" s="123" t="s">
        <v>364</v>
      </c>
      <c r="B90" s="124" t="s">
        <v>365</v>
      </c>
      <c r="C90" s="143">
        <f>C91</f>
        <v>357206398</v>
      </c>
      <c r="D90" s="143">
        <f t="shared" ref="D90:G91" si="37">D91</f>
        <v>234092063</v>
      </c>
      <c r="E90" s="143">
        <f t="shared" si="37"/>
        <v>157407000</v>
      </c>
      <c r="F90" s="143">
        <f t="shared" si="37"/>
        <v>141027000</v>
      </c>
      <c r="G90" s="143">
        <f t="shared" si="37"/>
        <v>141027000</v>
      </c>
      <c r="H90" s="140">
        <f t="shared" si="29"/>
        <v>65.53411817668507</v>
      </c>
      <c r="I90" s="140">
        <f t="shared" si="30"/>
        <v>67.241493787852178</v>
      </c>
      <c r="J90" s="141">
        <f t="shared" si="31"/>
        <v>89.593855419390493</v>
      </c>
      <c r="K90" s="142">
        <f t="shared" si="32"/>
        <v>100</v>
      </c>
    </row>
    <row r="91" spans="1:11" s="127" customFormat="1" x14ac:dyDescent="0.2">
      <c r="A91" s="151" t="s">
        <v>366</v>
      </c>
      <c r="B91" s="152" t="s">
        <v>367</v>
      </c>
      <c r="C91" s="153">
        <f>C92</f>
        <v>357206398</v>
      </c>
      <c r="D91" s="153">
        <f t="shared" si="37"/>
        <v>234092063</v>
      </c>
      <c r="E91" s="153">
        <f t="shared" si="37"/>
        <v>157407000</v>
      </c>
      <c r="F91" s="153">
        <f t="shared" si="37"/>
        <v>141027000</v>
      </c>
      <c r="G91" s="153">
        <f t="shared" si="37"/>
        <v>141027000</v>
      </c>
      <c r="H91" s="154">
        <f t="shared" si="29"/>
        <v>65.53411817668507</v>
      </c>
      <c r="I91" s="154">
        <f t="shared" si="30"/>
        <v>67.241493787852178</v>
      </c>
      <c r="J91" s="155">
        <f t="shared" si="31"/>
        <v>89.593855419390493</v>
      </c>
      <c r="K91" s="156">
        <f t="shared" si="32"/>
        <v>100</v>
      </c>
    </row>
    <row r="92" spans="1:11" s="120" customFormat="1" x14ac:dyDescent="0.2">
      <c r="A92" s="149" t="s">
        <v>368</v>
      </c>
      <c r="B92" s="132" t="s">
        <v>369</v>
      </c>
      <c r="C92" s="133">
        <v>357206398</v>
      </c>
      <c r="D92" s="133">
        <v>234092063</v>
      </c>
      <c r="E92" s="133">
        <v>157407000</v>
      </c>
      <c r="F92" s="133">
        <v>141027000</v>
      </c>
      <c r="G92" s="133">
        <v>141027000</v>
      </c>
      <c r="H92" s="134">
        <f t="shared" si="29"/>
        <v>65.53411817668507</v>
      </c>
      <c r="I92" s="134">
        <f t="shared" si="30"/>
        <v>67.241493787852178</v>
      </c>
      <c r="J92" s="135">
        <f t="shared" si="31"/>
        <v>89.593855419390493</v>
      </c>
      <c r="K92" s="150">
        <f t="shared" si="32"/>
        <v>100</v>
      </c>
    </row>
    <row r="93" spans="1:11" s="120" customFormat="1" x14ac:dyDescent="0.2">
      <c r="A93" s="149"/>
      <c r="B93" s="132"/>
      <c r="C93" s="133"/>
      <c r="D93" s="133"/>
      <c r="E93" s="133"/>
      <c r="F93" s="133"/>
      <c r="G93" s="133"/>
      <c r="H93" s="134"/>
      <c r="I93" s="134"/>
      <c r="J93" s="135"/>
      <c r="K93" s="150"/>
    </row>
    <row r="94" spans="1:11" s="126" customFormat="1" x14ac:dyDescent="0.2">
      <c r="A94" s="123" t="s">
        <v>371</v>
      </c>
      <c r="B94" s="124" t="s">
        <v>372</v>
      </c>
      <c r="C94" s="143">
        <f>C95+C115</f>
        <v>14470239728</v>
      </c>
      <c r="D94" s="143">
        <f t="shared" ref="D94:G94" si="38">D95+D115</f>
        <v>9877948978</v>
      </c>
      <c r="E94" s="143">
        <f t="shared" si="38"/>
        <v>9514533900</v>
      </c>
      <c r="F94" s="143">
        <f t="shared" si="38"/>
        <v>7335624325.2799997</v>
      </c>
      <c r="G94" s="143">
        <f t="shared" si="38"/>
        <v>7012290294.3899994</v>
      </c>
      <c r="H94" s="140">
        <f t="shared" si="29"/>
        <v>68.263893091460744</v>
      </c>
      <c r="I94" s="140">
        <f t="shared" si="30"/>
        <v>96.320945989806262</v>
      </c>
      <c r="J94" s="141">
        <f t="shared" si="31"/>
        <v>77.099145395656208</v>
      </c>
      <c r="K94" s="142">
        <f t="shared" si="32"/>
        <v>95.592276586796743</v>
      </c>
    </row>
    <row r="95" spans="1:11" s="127" customFormat="1" x14ac:dyDescent="0.2">
      <c r="A95" s="151" t="s">
        <v>374</v>
      </c>
      <c r="B95" s="152" t="s">
        <v>375</v>
      </c>
      <c r="C95" s="153">
        <f>C96+C111</f>
        <v>3579509146</v>
      </c>
      <c r="D95" s="153">
        <f t="shared" ref="D95:G95" si="39">D96+D111</f>
        <v>3493933037</v>
      </c>
      <c r="E95" s="153">
        <f t="shared" si="39"/>
        <v>3450001836</v>
      </c>
      <c r="F95" s="153">
        <f t="shared" si="39"/>
        <v>2659552248</v>
      </c>
      <c r="G95" s="153">
        <f t="shared" si="39"/>
        <v>2659552248</v>
      </c>
      <c r="H95" s="154">
        <f t="shared" si="29"/>
        <v>97.609278101841738</v>
      </c>
      <c r="I95" s="154">
        <f t="shared" si="30"/>
        <v>98.742643303841888</v>
      </c>
      <c r="J95" s="155">
        <f t="shared" si="31"/>
        <v>77.088429932070341</v>
      </c>
      <c r="K95" s="156">
        <f t="shared" si="32"/>
        <v>100</v>
      </c>
    </row>
    <row r="96" spans="1:11" s="127" customFormat="1" x14ac:dyDescent="0.2">
      <c r="A96" s="151" t="s">
        <v>377</v>
      </c>
      <c r="B96" s="152" t="s">
        <v>378</v>
      </c>
      <c r="C96" s="153">
        <f>C97+C98+C99+C100+C101+C102+C103+C104+C105+C106+C107+C108+C109+C110</f>
        <v>2470064146</v>
      </c>
      <c r="D96" s="153">
        <f t="shared" ref="D96:G96" si="40">D97+D98+D99+D100+D101+D102+D103+D104+D105+D106+D107+D108+D109+D110</f>
        <v>2392770802</v>
      </c>
      <c r="E96" s="153">
        <f t="shared" si="40"/>
        <v>2391626450</v>
      </c>
      <c r="F96" s="153">
        <f t="shared" si="40"/>
        <v>1737643862</v>
      </c>
      <c r="G96" s="153">
        <f t="shared" si="40"/>
        <v>1737643862</v>
      </c>
      <c r="H96" s="154">
        <f t="shared" si="29"/>
        <v>96.870796083366173</v>
      </c>
      <c r="I96" s="154">
        <f t="shared" si="30"/>
        <v>99.95217460865689</v>
      </c>
      <c r="J96" s="155">
        <f t="shared" si="31"/>
        <v>72.655320482845482</v>
      </c>
      <c r="K96" s="156">
        <f t="shared" si="32"/>
        <v>100</v>
      </c>
    </row>
    <row r="97" spans="1:11" s="120" customFormat="1" x14ac:dyDescent="0.2">
      <c r="A97" s="149" t="s">
        <v>380</v>
      </c>
      <c r="B97" s="132" t="s">
        <v>381</v>
      </c>
      <c r="C97" s="133">
        <v>35000000</v>
      </c>
      <c r="D97" s="133">
        <v>29508604</v>
      </c>
      <c r="E97" s="133">
        <v>29508604</v>
      </c>
      <c r="F97" s="133">
        <v>29508604</v>
      </c>
      <c r="G97" s="133">
        <v>29508604</v>
      </c>
      <c r="H97" s="134">
        <f t="shared" si="29"/>
        <v>84.310297142857138</v>
      </c>
      <c r="I97" s="134">
        <f t="shared" si="30"/>
        <v>100</v>
      </c>
      <c r="J97" s="135">
        <f t="shared" si="31"/>
        <v>100</v>
      </c>
      <c r="K97" s="150">
        <f t="shared" si="32"/>
        <v>100</v>
      </c>
    </row>
    <row r="98" spans="1:11" s="120" customFormat="1" x14ac:dyDescent="0.2">
      <c r="A98" s="149" t="s">
        <v>382</v>
      </c>
      <c r="B98" s="132" t="s">
        <v>383</v>
      </c>
      <c r="C98" s="133">
        <v>400000000</v>
      </c>
      <c r="D98" s="133">
        <v>398462670</v>
      </c>
      <c r="E98" s="133">
        <v>398462670</v>
      </c>
      <c r="F98" s="133">
        <v>398462670</v>
      </c>
      <c r="G98" s="133">
        <v>398462670</v>
      </c>
      <c r="H98" s="134">
        <f t="shared" si="29"/>
        <v>99.615667500000001</v>
      </c>
      <c r="I98" s="134">
        <f t="shared" si="30"/>
        <v>100</v>
      </c>
      <c r="J98" s="135">
        <f t="shared" si="31"/>
        <v>100</v>
      </c>
      <c r="K98" s="150">
        <f t="shared" si="32"/>
        <v>100</v>
      </c>
    </row>
    <row r="99" spans="1:11" s="120" customFormat="1" x14ac:dyDescent="0.2">
      <c r="A99" s="149" t="s">
        <v>384</v>
      </c>
      <c r="B99" s="132" t="s">
        <v>385</v>
      </c>
      <c r="C99" s="133">
        <v>230000000</v>
      </c>
      <c r="D99" s="133">
        <v>225298826</v>
      </c>
      <c r="E99" s="133">
        <v>225298826</v>
      </c>
      <c r="F99" s="133">
        <v>225298826</v>
      </c>
      <c r="G99" s="133">
        <v>225298826</v>
      </c>
      <c r="H99" s="134">
        <f t="shared" si="29"/>
        <v>97.956011304347825</v>
      </c>
      <c r="I99" s="134">
        <f t="shared" si="30"/>
        <v>100</v>
      </c>
      <c r="J99" s="135">
        <f t="shared" si="31"/>
        <v>100</v>
      </c>
      <c r="K99" s="150">
        <f t="shared" si="32"/>
        <v>100</v>
      </c>
    </row>
    <row r="100" spans="1:11" s="120" customFormat="1" x14ac:dyDescent="0.2">
      <c r="A100" s="149" t="s">
        <v>386</v>
      </c>
      <c r="B100" s="132" t="s">
        <v>387</v>
      </c>
      <c r="C100" s="133">
        <v>15000000</v>
      </c>
      <c r="D100" s="133">
        <v>7746028</v>
      </c>
      <c r="E100" s="133">
        <v>7746028</v>
      </c>
      <c r="F100" s="133">
        <v>7746028</v>
      </c>
      <c r="G100" s="133">
        <v>7746028</v>
      </c>
      <c r="H100" s="134">
        <f t="shared" si="29"/>
        <v>51.640186666666665</v>
      </c>
      <c r="I100" s="134">
        <f t="shared" si="30"/>
        <v>100</v>
      </c>
      <c r="J100" s="135">
        <f t="shared" si="31"/>
        <v>100</v>
      </c>
      <c r="K100" s="150">
        <f t="shared" si="32"/>
        <v>100</v>
      </c>
    </row>
    <row r="101" spans="1:11" s="120" customFormat="1" x14ac:dyDescent="0.2">
      <c r="A101" s="149" t="s">
        <v>388</v>
      </c>
      <c r="B101" s="132" t="s">
        <v>389</v>
      </c>
      <c r="C101" s="133">
        <v>47508017</v>
      </c>
      <c r="D101" s="133">
        <v>81841</v>
      </c>
      <c r="E101" s="133">
        <v>81841</v>
      </c>
      <c r="F101" s="133">
        <v>81841</v>
      </c>
      <c r="G101" s="133">
        <v>81841</v>
      </c>
      <c r="H101" s="134">
        <f t="shared" si="29"/>
        <v>0.17226776693289472</v>
      </c>
      <c r="I101" s="134">
        <f t="shared" si="30"/>
        <v>100</v>
      </c>
      <c r="J101" s="135">
        <f t="shared" si="31"/>
        <v>100</v>
      </c>
      <c r="K101" s="150">
        <f t="shared" si="32"/>
        <v>100</v>
      </c>
    </row>
    <row r="102" spans="1:11" s="120" customFormat="1" x14ac:dyDescent="0.2">
      <c r="A102" s="149" t="s">
        <v>390</v>
      </c>
      <c r="B102" s="132" t="s">
        <v>391</v>
      </c>
      <c r="C102" s="133">
        <v>584915850</v>
      </c>
      <c r="D102" s="133">
        <v>584915850</v>
      </c>
      <c r="E102" s="133">
        <v>584915850</v>
      </c>
      <c r="F102" s="133">
        <v>584915850</v>
      </c>
      <c r="G102" s="133">
        <v>584915850</v>
      </c>
      <c r="H102" s="134">
        <f t="shared" si="29"/>
        <v>100</v>
      </c>
      <c r="I102" s="134">
        <f t="shared" si="30"/>
        <v>100</v>
      </c>
      <c r="J102" s="135">
        <f t="shared" si="31"/>
        <v>100</v>
      </c>
      <c r="K102" s="150">
        <f t="shared" si="32"/>
        <v>100</v>
      </c>
    </row>
    <row r="103" spans="1:11" s="120" customFormat="1" x14ac:dyDescent="0.2">
      <c r="A103" s="149" t="s">
        <v>392</v>
      </c>
      <c r="B103" s="132" t="s">
        <v>393</v>
      </c>
      <c r="C103" s="133">
        <v>1344435</v>
      </c>
      <c r="D103" s="133">
        <v>1344435</v>
      </c>
      <c r="E103" s="133">
        <v>1344435</v>
      </c>
      <c r="F103" s="133">
        <v>1344435</v>
      </c>
      <c r="G103" s="133">
        <v>1344435</v>
      </c>
      <c r="H103" s="134">
        <f t="shared" si="29"/>
        <v>100</v>
      </c>
      <c r="I103" s="134">
        <f t="shared" si="30"/>
        <v>100</v>
      </c>
      <c r="J103" s="135">
        <f t="shared" si="31"/>
        <v>100</v>
      </c>
      <c r="K103" s="150">
        <f t="shared" si="32"/>
        <v>100</v>
      </c>
    </row>
    <row r="104" spans="1:11" s="120" customFormat="1" x14ac:dyDescent="0.2">
      <c r="A104" s="149" t="s">
        <v>394</v>
      </c>
      <c r="B104" s="132" t="s">
        <v>395</v>
      </c>
      <c r="C104" s="133">
        <v>653982588</v>
      </c>
      <c r="D104" s="133">
        <v>653982588</v>
      </c>
      <c r="E104" s="133">
        <v>653982588</v>
      </c>
      <c r="F104" s="133">
        <v>0</v>
      </c>
      <c r="G104" s="133">
        <v>0</v>
      </c>
      <c r="H104" s="134">
        <f t="shared" si="29"/>
        <v>100</v>
      </c>
      <c r="I104" s="134">
        <f t="shared" si="30"/>
        <v>100</v>
      </c>
      <c r="J104" s="178">
        <f t="shared" si="31"/>
        <v>0</v>
      </c>
      <c r="K104" s="179">
        <v>0</v>
      </c>
    </row>
    <row r="105" spans="1:11" s="120" customFormat="1" x14ac:dyDescent="0.2">
      <c r="A105" s="149" t="s">
        <v>396</v>
      </c>
      <c r="B105" s="132" t="s">
        <v>397</v>
      </c>
      <c r="C105" s="133">
        <v>50000000</v>
      </c>
      <c r="D105" s="133">
        <v>49920542</v>
      </c>
      <c r="E105" s="133">
        <v>48776190</v>
      </c>
      <c r="F105" s="133">
        <v>48776190</v>
      </c>
      <c r="G105" s="133">
        <v>48776190</v>
      </c>
      <c r="H105" s="134">
        <f t="shared" si="29"/>
        <v>99.841083999999995</v>
      </c>
      <c r="I105" s="134">
        <f t="shared" si="30"/>
        <v>97.707653093990842</v>
      </c>
      <c r="J105" s="135">
        <f t="shared" si="31"/>
        <v>100</v>
      </c>
      <c r="K105" s="150">
        <f t="shared" si="32"/>
        <v>100</v>
      </c>
    </row>
    <row r="106" spans="1:11" s="120" customFormat="1" x14ac:dyDescent="0.2">
      <c r="A106" s="149" t="s">
        <v>398</v>
      </c>
      <c r="B106" s="132" t="s">
        <v>399</v>
      </c>
      <c r="C106" s="133">
        <v>145820095</v>
      </c>
      <c r="D106" s="133">
        <v>145820095</v>
      </c>
      <c r="E106" s="133">
        <v>145820095</v>
      </c>
      <c r="F106" s="133">
        <v>145820095</v>
      </c>
      <c r="G106" s="133">
        <v>145820095</v>
      </c>
      <c r="H106" s="134">
        <f t="shared" si="29"/>
        <v>100</v>
      </c>
      <c r="I106" s="134">
        <f t="shared" si="30"/>
        <v>100</v>
      </c>
      <c r="J106" s="135">
        <f t="shared" si="31"/>
        <v>100</v>
      </c>
      <c r="K106" s="150">
        <f t="shared" si="32"/>
        <v>100</v>
      </c>
    </row>
    <row r="107" spans="1:11" s="120" customFormat="1" x14ac:dyDescent="0.2">
      <c r="A107" s="149" t="s">
        <v>400</v>
      </c>
      <c r="B107" s="132" t="s">
        <v>401</v>
      </c>
      <c r="C107" s="133">
        <v>147698850</v>
      </c>
      <c r="D107" s="133">
        <v>147698850</v>
      </c>
      <c r="E107" s="133">
        <v>147698850</v>
      </c>
      <c r="F107" s="133">
        <v>147698850</v>
      </c>
      <c r="G107" s="133">
        <v>147698850</v>
      </c>
      <c r="H107" s="134">
        <f t="shared" si="29"/>
        <v>100</v>
      </c>
      <c r="I107" s="134">
        <f t="shared" si="30"/>
        <v>100</v>
      </c>
      <c r="J107" s="135">
        <f t="shared" si="31"/>
        <v>100</v>
      </c>
      <c r="K107" s="150">
        <f t="shared" si="32"/>
        <v>100</v>
      </c>
    </row>
    <row r="108" spans="1:11" s="120" customFormat="1" x14ac:dyDescent="0.2">
      <c r="A108" s="149" t="s">
        <v>402</v>
      </c>
      <c r="B108" s="132" t="s">
        <v>403</v>
      </c>
      <c r="C108" s="133">
        <v>110760699</v>
      </c>
      <c r="D108" s="133">
        <v>110760699</v>
      </c>
      <c r="E108" s="133">
        <v>110760699</v>
      </c>
      <c r="F108" s="133">
        <v>110760699</v>
      </c>
      <c r="G108" s="133">
        <v>110760699</v>
      </c>
      <c r="H108" s="134">
        <f t="shared" si="29"/>
        <v>100</v>
      </c>
      <c r="I108" s="134">
        <f t="shared" si="30"/>
        <v>100</v>
      </c>
      <c r="J108" s="135">
        <f t="shared" si="31"/>
        <v>100</v>
      </c>
      <c r="K108" s="150">
        <f t="shared" si="32"/>
        <v>100</v>
      </c>
    </row>
    <row r="109" spans="1:11" s="120" customFormat="1" x14ac:dyDescent="0.2">
      <c r="A109" s="149" t="s">
        <v>404</v>
      </c>
      <c r="B109" s="132" t="s">
        <v>405</v>
      </c>
      <c r="C109" s="133">
        <v>10000000</v>
      </c>
      <c r="D109" s="133">
        <v>0</v>
      </c>
      <c r="E109" s="133">
        <v>0</v>
      </c>
      <c r="F109" s="133">
        <v>0</v>
      </c>
      <c r="G109" s="133">
        <v>0</v>
      </c>
      <c r="H109" s="134">
        <f t="shared" si="29"/>
        <v>0</v>
      </c>
      <c r="I109" s="177">
        <v>0</v>
      </c>
      <c r="J109" s="178">
        <v>0</v>
      </c>
      <c r="K109" s="179">
        <v>0</v>
      </c>
    </row>
    <row r="110" spans="1:11" s="120" customFormat="1" x14ac:dyDescent="0.2">
      <c r="A110" s="149" t="s">
        <v>406</v>
      </c>
      <c r="B110" s="132" t="s">
        <v>407</v>
      </c>
      <c r="C110" s="133">
        <v>38033612</v>
      </c>
      <c r="D110" s="133">
        <v>37229774</v>
      </c>
      <c r="E110" s="133">
        <v>37229774</v>
      </c>
      <c r="F110" s="133">
        <v>37229774</v>
      </c>
      <c r="G110" s="133">
        <v>37229774</v>
      </c>
      <c r="H110" s="134">
        <f t="shared" si="29"/>
        <v>97.886506282916272</v>
      </c>
      <c r="I110" s="134">
        <f t="shared" si="30"/>
        <v>100</v>
      </c>
      <c r="J110" s="135">
        <f t="shared" si="31"/>
        <v>100</v>
      </c>
      <c r="K110" s="150">
        <f t="shared" si="32"/>
        <v>100</v>
      </c>
    </row>
    <row r="111" spans="1:11" s="127" customFormat="1" x14ac:dyDescent="0.2">
      <c r="A111" s="151" t="s">
        <v>408</v>
      </c>
      <c r="B111" s="152" t="s">
        <v>409</v>
      </c>
      <c r="C111" s="153">
        <f>C112+C113+C114</f>
        <v>1109445000</v>
      </c>
      <c r="D111" s="153">
        <f t="shared" ref="D111:G111" si="41">D112+D113+D114</f>
        <v>1101162235</v>
      </c>
      <c r="E111" s="153">
        <f t="shared" si="41"/>
        <v>1058375386</v>
      </c>
      <c r="F111" s="153">
        <f t="shared" si="41"/>
        <v>921908386</v>
      </c>
      <c r="G111" s="153">
        <f t="shared" si="41"/>
        <v>921908386</v>
      </c>
      <c r="H111" s="154">
        <f t="shared" si="29"/>
        <v>99.253431670790349</v>
      </c>
      <c r="I111" s="154">
        <f t="shared" si="30"/>
        <v>96.114391899754906</v>
      </c>
      <c r="J111" s="155">
        <f t="shared" si="31"/>
        <v>87.105992655804272</v>
      </c>
      <c r="K111" s="156">
        <f t="shared" si="32"/>
        <v>100</v>
      </c>
    </row>
    <row r="112" spans="1:11" s="120" customFormat="1" x14ac:dyDescent="0.2">
      <c r="A112" s="149" t="s">
        <v>411</v>
      </c>
      <c r="B112" s="132" t="s">
        <v>412</v>
      </c>
      <c r="C112" s="133">
        <v>737000000</v>
      </c>
      <c r="D112" s="133">
        <v>728717235</v>
      </c>
      <c r="E112" s="133">
        <v>728717235</v>
      </c>
      <c r="F112" s="133">
        <v>728717235</v>
      </c>
      <c r="G112" s="133">
        <v>728717235</v>
      </c>
      <c r="H112" s="134">
        <f t="shared" si="29"/>
        <v>98.876151289009499</v>
      </c>
      <c r="I112" s="134">
        <f t="shared" si="30"/>
        <v>100</v>
      </c>
      <c r="J112" s="135">
        <f t="shared" si="31"/>
        <v>100</v>
      </c>
      <c r="K112" s="150">
        <f t="shared" si="32"/>
        <v>100</v>
      </c>
    </row>
    <row r="113" spans="1:11" s="120" customFormat="1" x14ac:dyDescent="0.2">
      <c r="A113" s="149" t="s">
        <v>413</v>
      </c>
      <c r="B113" s="132" t="s">
        <v>289</v>
      </c>
      <c r="C113" s="133">
        <v>45000000</v>
      </c>
      <c r="D113" s="133">
        <v>45000000</v>
      </c>
      <c r="E113" s="133">
        <v>2213151</v>
      </c>
      <c r="F113" s="133">
        <v>2213151</v>
      </c>
      <c r="G113" s="133">
        <v>2213151</v>
      </c>
      <c r="H113" s="134">
        <f t="shared" si="29"/>
        <v>100</v>
      </c>
      <c r="I113" s="134">
        <f t="shared" si="30"/>
        <v>4.9181133333333333</v>
      </c>
      <c r="J113" s="135">
        <f t="shared" si="31"/>
        <v>100</v>
      </c>
      <c r="K113" s="150">
        <f t="shared" si="32"/>
        <v>100</v>
      </c>
    </row>
    <row r="114" spans="1:11" s="120" customFormat="1" x14ac:dyDescent="0.2">
      <c r="A114" s="149" t="s">
        <v>414</v>
      </c>
      <c r="B114" s="132" t="s">
        <v>293</v>
      </c>
      <c r="C114" s="133">
        <v>327445000</v>
      </c>
      <c r="D114" s="133">
        <v>327445000</v>
      </c>
      <c r="E114" s="133">
        <v>327445000</v>
      </c>
      <c r="F114" s="133">
        <v>190978000</v>
      </c>
      <c r="G114" s="133">
        <v>190978000</v>
      </c>
      <c r="H114" s="134">
        <f t="shared" si="29"/>
        <v>100</v>
      </c>
      <c r="I114" s="134">
        <f t="shared" si="30"/>
        <v>100</v>
      </c>
      <c r="J114" s="135">
        <f t="shared" si="31"/>
        <v>58.323687947594252</v>
      </c>
      <c r="K114" s="150">
        <f t="shared" si="32"/>
        <v>100</v>
      </c>
    </row>
    <row r="115" spans="1:11" s="127" customFormat="1" x14ac:dyDescent="0.2">
      <c r="A115" s="151" t="s">
        <v>415</v>
      </c>
      <c r="B115" s="152" t="s">
        <v>416</v>
      </c>
      <c r="C115" s="153">
        <f>C116+C118+C130+C134+C142</f>
        <v>10890730582</v>
      </c>
      <c r="D115" s="153">
        <f t="shared" ref="D115:G115" si="42">D116+D118+D130+D134+D142</f>
        <v>6384015941</v>
      </c>
      <c r="E115" s="153">
        <f t="shared" si="42"/>
        <v>6064532064</v>
      </c>
      <c r="F115" s="153">
        <f t="shared" si="42"/>
        <v>4676072077.2799997</v>
      </c>
      <c r="G115" s="153">
        <f t="shared" si="42"/>
        <v>4352738046.3899994</v>
      </c>
      <c r="H115" s="154">
        <f t="shared" si="29"/>
        <v>58.618803329423876</v>
      </c>
      <c r="I115" s="154">
        <f t="shared" si="30"/>
        <v>94.995565801329192</v>
      </c>
      <c r="J115" s="155">
        <f t="shared" si="31"/>
        <v>77.105241227726154</v>
      </c>
      <c r="K115" s="156">
        <f t="shared" si="32"/>
        <v>93.085349722023977</v>
      </c>
    </row>
    <row r="116" spans="1:11" s="127" customFormat="1" x14ac:dyDescent="0.2">
      <c r="A116" s="151" t="s">
        <v>418</v>
      </c>
      <c r="B116" s="152" t="s">
        <v>298</v>
      </c>
      <c r="C116" s="153">
        <f>C117</f>
        <v>1023000000</v>
      </c>
      <c r="D116" s="153">
        <f t="shared" ref="D116:G116" si="43">D117</f>
        <v>1018038613</v>
      </c>
      <c r="E116" s="153">
        <f t="shared" si="43"/>
        <v>942194811</v>
      </c>
      <c r="F116" s="153">
        <f t="shared" si="43"/>
        <v>547556314</v>
      </c>
      <c r="G116" s="153">
        <f t="shared" si="43"/>
        <v>545556314</v>
      </c>
      <c r="H116" s="154">
        <f t="shared" si="29"/>
        <v>99.515015933528844</v>
      </c>
      <c r="I116" s="154">
        <f t="shared" si="30"/>
        <v>92.550007334544986</v>
      </c>
      <c r="J116" s="155">
        <f t="shared" si="31"/>
        <v>58.114978729170694</v>
      </c>
      <c r="K116" s="156">
        <f t="shared" si="32"/>
        <v>99.634740765677662</v>
      </c>
    </row>
    <row r="117" spans="1:11" s="120" customFormat="1" x14ac:dyDescent="0.2">
      <c r="A117" s="149" t="s">
        <v>420</v>
      </c>
      <c r="B117" s="132" t="s">
        <v>300</v>
      </c>
      <c r="C117" s="133">
        <v>1023000000</v>
      </c>
      <c r="D117" s="133">
        <v>1018038613</v>
      </c>
      <c r="E117" s="133">
        <v>942194811</v>
      </c>
      <c r="F117" s="133">
        <v>547556314</v>
      </c>
      <c r="G117" s="133">
        <v>545556314</v>
      </c>
      <c r="H117" s="134">
        <f t="shared" si="29"/>
        <v>99.515015933528844</v>
      </c>
      <c r="I117" s="134">
        <f t="shared" si="30"/>
        <v>92.550007334544986</v>
      </c>
      <c r="J117" s="135">
        <f t="shared" si="31"/>
        <v>58.114978729170694</v>
      </c>
      <c r="K117" s="150">
        <f t="shared" si="32"/>
        <v>99.634740765677662</v>
      </c>
    </row>
    <row r="118" spans="1:11" s="127" customFormat="1" x14ac:dyDescent="0.2">
      <c r="A118" s="151" t="s">
        <v>421</v>
      </c>
      <c r="B118" s="152" t="s">
        <v>422</v>
      </c>
      <c r="C118" s="153">
        <f>C119+C120+C121+C122+C123+C124+C125+C126+C127+C128+C129</f>
        <v>1973925204</v>
      </c>
      <c r="D118" s="153">
        <f t="shared" ref="D118:G118" si="44">D119+D120+D121+D122+D123+D124+D125+D126+D127+D128+D129</f>
        <v>1927827886</v>
      </c>
      <c r="E118" s="153">
        <f t="shared" si="44"/>
        <v>1870594217</v>
      </c>
      <c r="F118" s="153">
        <f t="shared" si="44"/>
        <v>1481861349.28</v>
      </c>
      <c r="G118" s="153">
        <f t="shared" si="44"/>
        <v>1477972495.3899999</v>
      </c>
      <c r="H118" s="154">
        <f t="shared" si="29"/>
        <v>97.66468770414464</v>
      </c>
      <c r="I118" s="154">
        <f t="shared" si="30"/>
        <v>97.031183674868785</v>
      </c>
      <c r="J118" s="155">
        <f t="shared" si="31"/>
        <v>79.218749625804065</v>
      </c>
      <c r="K118" s="156">
        <f t="shared" si="32"/>
        <v>99.737569652390917</v>
      </c>
    </row>
    <row r="119" spans="1:11" s="120" customFormat="1" x14ac:dyDescent="0.2">
      <c r="A119" s="149" t="s">
        <v>424</v>
      </c>
      <c r="B119" s="132" t="s">
        <v>305</v>
      </c>
      <c r="C119" s="133">
        <v>650920000</v>
      </c>
      <c r="D119" s="133">
        <v>650910114</v>
      </c>
      <c r="E119" s="133">
        <v>650910114</v>
      </c>
      <c r="F119" s="133">
        <v>544683551.91999996</v>
      </c>
      <c r="G119" s="133">
        <v>540794698.02999997</v>
      </c>
      <c r="H119" s="134">
        <f t="shared" si="29"/>
        <v>99.998481226571627</v>
      </c>
      <c r="I119" s="134">
        <f t="shared" si="30"/>
        <v>100</v>
      </c>
      <c r="J119" s="135">
        <f t="shared" si="31"/>
        <v>83.680302426519063</v>
      </c>
      <c r="K119" s="150">
        <f t="shared" si="32"/>
        <v>99.286034271405512</v>
      </c>
    </row>
    <row r="120" spans="1:11" s="120" customFormat="1" x14ac:dyDescent="0.2">
      <c r="A120" s="149" t="s">
        <v>425</v>
      </c>
      <c r="B120" s="132" t="s">
        <v>426</v>
      </c>
      <c r="C120" s="133">
        <v>200000000</v>
      </c>
      <c r="D120" s="133">
        <v>200000000</v>
      </c>
      <c r="E120" s="133">
        <v>200000000</v>
      </c>
      <c r="F120" s="133">
        <v>109198033.40000001</v>
      </c>
      <c r="G120" s="133">
        <v>109198033.40000001</v>
      </c>
      <c r="H120" s="134">
        <f t="shared" si="29"/>
        <v>100</v>
      </c>
      <c r="I120" s="134">
        <f t="shared" si="30"/>
        <v>100</v>
      </c>
      <c r="J120" s="135">
        <f t="shared" si="31"/>
        <v>54.5990167</v>
      </c>
      <c r="K120" s="150">
        <f t="shared" si="32"/>
        <v>100</v>
      </c>
    </row>
    <row r="121" spans="1:11" s="120" customFormat="1" x14ac:dyDescent="0.2">
      <c r="A121" s="149" t="s">
        <v>427</v>
      </c>
      <c r="B121" s="132" t="s">
        <v>307</v>
      </c>
      <c r="C121" s="133">
        <v>318775000</v>
      </c>
      <c r="D121" s="133">
        <v>313036749</v>
      </c>
      <c r="E121" s="133">
        <v>313036749</v>
      </c>
      <c r="F121" s="133">
        <v>312904001.94999999</v>
      </c>
      <c r="G121" s="133">
        <v>312904001.94999999</v>
      </c>
      <c r="H121" s="134">
        <f t="shared" si="29"/>
        <v>98.19990557603326</v>
      </c>
      <c r="I121" s="134">
        <f t="shared" si="30"/>
        <v>100</v>
      </c>
      <c r="J121" s="135">
        <f t="shared" si="31"/>
        <v>99.957593780786411</v>
      </c>
      <c r="K121" s="150">
        <f t="shared" si="32"/>
        <v>100</v>
      </c>
    </row>
    <row r="122" spans="1:11" s="120" customFormat="1" x14ac:dyDescent="0.2">
      <c r="A122" s="149" t="s">
        <v>428</v>
      </c>
      <c r="B122" s="132" t="s">
        <v>309</v>
      </c>
      <c r="C122" s="133">
        <v>150071057</v>
      </c>
      <c r="D122" s="133">
        <v>150071057</v>
      </c>
      <c r="E122" s="133">
        <v>150071057</v>
      </c>
      <c r="F122" s="133">
        <v>98600050.959999993</v>
      </c>
      <c r="G122" s="133">
        <v>98600050.959999993</v>
      </c>
      <c r="H122" s="134">
        <f t="shared" si="29"/>
        <v>100</v>
      </c>
      <c r="I122" s="134">
        <f t="shared" si="30"/>
        <v>100</v>
      </c>
      <c r="J122" s="135">
        <f t="shared" si="31"/>
        <v>65.702243277995962</v>
      </c>
      <c r="K122" s="150">
        <f t="shared" si="32"/>
        <v>100</v>
      </c>
    </row>
    <row r="123" spans="1:11" s="120" customFormat="1" x14ac:dyDescent="0.2">
      <c r="A123" s="149" t="s">
        <v>429</v>
      </c>
      <c r="B123" s="132" t="s">
        <v>430</v>
      </c>
      <c r="C123" s="133">
        <v>148449936</v>
      </c>
      <c r="D123" s="133">
        <v>139940146</v>
      </c>
      <c r="E123" s="133">
        <v>139940146</v>
      </c>
      <c r="F123" s="133">
        <v>107019283</v>
      </c>
      <c r="G123" s="133">
        <v>107019283</v>
      </c>
      <c r="H123" s="134">
        <f t="shared" si="29"/>
        <v>94.267569101545462</v>
      </c>
      <c r="I123" s="134">
        <f t="shared" si="30"/>
        <v>100</v>
      </c>
      <c r="J123" s="135">
        <f t="shared" si="31"/>
        <v>76.475040264714309</v>
      </c>
      <c r="K123" s="150">
        <f t="shared" si="32"/>
        <v>100</v>
      </c>
    </row>
    <row r="124" spans="1:11" s="120" customFormat="1" x14ac:dyDescent="0.2">
      <c r="A124" s="149" t="s">
        <v>431</v>
      </c>
      <c r="B124" s="132" t="s">
        <v>432</v>
      </c>
      <c r="C124" s="133">
        <v>1894853</v>
      </c>
      <c r="D124" s="133">
        <v>0</v>
      </c>
      <c r="E124" s="133">
        <v>0</v>
      </c>
      <c r="F124" s="133">
        <v>0</v>
      </c>
      <c r="G124" s="133">
        <v>0</v>
      </c>
      <c r="H124" s="186">
        <f t="shared" si="29"/>
        <v>0</v>
      </c>
      <c r="I124" s="186">
        <v>0</v>
      </c>
      <c r="J124" s="187">
        <v>0</v>
      </c>
      <c r="K124" s="188">
        <v>0</v>
      </c>
    </row>
    <row r="125" spans="1:11" s="120" customFormat="1" x14ac:dyDescent="0.2">
      <c r="A125" s="149" t="s">
        <v>433</v>
      </c>
      <c r="B125" s="132" t="s">
        <v>313</v>
      </c>
      <c r="C125" s="133">
        <v>75000000</v>
      </c>
      <c r="D125" s="133">
        <v>75000000</v>
      </c>
      <c r="E125" s="133">
        <v>25000000</v>
      </c>
      <c r="F125" s="133">
        <v>10079814.050000001</v>
      </c>
      <c r="G125" s="133">
        <v>10079814.050000001</v>
      </c>
      <c r="H125" s="134">
        <f t="shared" si="29"/>
        <v>100</v>
      </c>
      <c r="I125" s="134">
        <f t="shared" si="30"/>
        <v>33.333333333333329</v>
      </c>
      <c r="J125" s="135">
        <f t="shared" si="31"/>
        <v>40.319256200000005</v>
      </c>
      <c r="K125" s="150">
        <f t="shared" si="32"/>
        <v>100</v>
      </c>
    </row>
    <row r="126" spans="1:11" s="120" customFormat="1" ht="12" thickBot="1" x14ac:dyDescent="0.25">
      <c r="A126" s="157" t="s">
        <v>434</v>
      </c>
      <c r="B126" s="158" t="s">
        <v>315</v>
      </c>
      <c r="C126" s="159">
        <v>75500000</v>
      </c>
      <c r="D126" s="159">
        <v>75026599</v>
      </c>
      <c r="E126" s="159">
        <v>72465900</v>
      </c>
      <c r="F126" s="159">
        <v>72465900</v>
      </c>
      <c r="G126" s="159">
        <v>72465900</v>
      </c>
      <c r="H126" s="160">
        <f t="shared" si="29"/>
        <v>99.372978807947021</v>
      </c>
      <c r="I126" s="160">
        <f t="shared" si="30"/>
        <v>96.586945117957441</v>
      </c>
      <c r="J126" s="161">
        <f t="shared" si="31"/>
        <v>100</v>
      </c>
      <c r="K126" s="162">
        <f t="shared" si="32"/>
        <v>100</v>
      </c>
    </row>
    <row r="127" spans="1:11" s="120" customFormat="1" x14ac:dyDescent="0.2">
      <c r="A127" s="171" t="s">
        <v>435</v>
      </c>
      <c r="B127" s="172" t="s">
        <v>436</v>
      </c>
      <c r="C127" s="173">
        <v>252250000</v>
      </c>
      <c r="D127" s="173">
        <v>231058863</v>
      </c>
      <c r="E127" s="173">
        <v>231058863</v>
      </c>
      <c r="F127" s="173">
        <v>151256326</v>
      </c>
      <c r="G127" s="173">
        <v>151256326</v>
      </c>
      <c r="H127" s="174">
        <f t="shared" si="29"/>
        <v>91.599152824578795</v>
      </c>
      <c r="I127" s="174">
        <f t="shared" si="30"/>
        <v>100</v>
      </c>
      <c r="J127" s="175">
        <f t="shared" si="31"/>
        <v>65.462248033307418</v>
      </c>
      <c r="K127" s="176">
        <f t="shared" si="32"/>
        <v>100</v>
      </c>
    </row>
    <row r="128" spans="1:11" s="120" customFormat="1" x14ac:dyDescent="0.2">
      <c r="A128" s="149" t="s">
        <v>437</v>
      </c>
      <c r="B128" s="132" t="s">
        <v>438</v>
      </c>
      <c r="C128" s="133">
        <v>33280000</v>
      </c>
      <c r="D128" s="133">
        <v>25000000</v>
      </c>
      <c r="E128" s="133">
        <v>25000000</v>
      </c>
      <c r="F128" s="133">
        <v>12543000</v>
      </c>
      <c r="G128" s="133">
        <v>12543000</v>
      </c>
      <c r="H128" s="134">
        <f t="shared" si="29"/>
        <v>75.120192307692307</v>
      </c>
      <c r="I128" s="134">
        <f t="shared" si="30"/>
        <v>100</v>
      </c>
      <c r="J128" s="135">
        <f t="shared" si="31"/>
        <v>50.172000000000004</v>
      </c>
      <c r="K128" s="150">
        <f t="shared" si="32"/>
        <v>100</v>
      </c>
    </row>
    <row r="129" spans="1:11" s="120" customFormat="1" x14ac:dyDescent="0.2">
      <c r="A129" s="149" t="s">
        <v>439</v>
      </c>
      <c r="B129" s="132" t="s">
        <v>317</v>
      </c>
      <c r="C129" s="133">
        <v>67784358</v>
      </c>
      <c r="D129" s="133">
        <v>67784358</v>
      </c>
      <c r="E129" s="133">
        <v>63111388</v>
      </c>
      <c r="F129" s="133">
        <v>63111388</v>
      </c>
      <c r="G129" s="133">
        <v>63111388</v>
      </c>
      <c r="H129" s="134">
        <f t="shared" si="29"/>
        <v>100</v>
      </c>
      <c r="I129" s="134">
        <f t="shared" si="30"/>
        <v>93.106123392066351</v>
      </c>
      <c r="J129" s="135">
        <f t="shared" si="31"/>
        <v>100</v>
      </c>
      <c r="K129" s="150">
        <f t="shared" si="32"/>
        <v>100</v>
      </c>
    </row>
    <row r="130" spans="1:11" s="127" customFormat="1" x14ac:dyDescent="0.2">
      <c r="A130" s="151" t="s">
        <v>440</v>
      </c>
      <c r="B130" s="152" t="s">
        <v>441</v>
      </c>
      <c r="C130" s="153">
        <f>C131+C132+C133</f>
        <v>1482536139</v>
      </c>
      <c r="D130" s="153">
        <f t="shared" ref="D130:G130" si="45">D131+D132+D133</f>
        <v>1253897962</v>
      </c>
      <c r="E130" s="153">
        <f t="shared" si="45"/>
        <v>1136004107</v>
      </c>
      <c r="F130" s="153">
        <f t="shared" si="45"/>
        <v>586632077</v>
      </c>
      <c r="G130" s="153">
        <f t="shared" si="45"/>
        <v>586632077</v>
      </c>
      <c r="H130" s="154">
        <f t="shared" si="29"/>
        <v>84.577901948871144</v>
      </c>
      <c r="I130" s="154">
        <f t="shared" si="30"/>
        <v>90.597811100039095</v>
      </c>
      <c r="J130" s="155">
        <f t="shared" si="31"/>
        <v>51.63996092841591</v>
      </c>
      <c r="K130" s="156">
        <f t="shared" si="32"/>
        <v>100</v>
      </c>
    </row>
    <row r="131" spans="1:11" s="120" customFormat="1" x14ac:dyDescent="0.2">
      <c r="A131" s="149" t="s">
        <v>443</v>
      </c>
      <c r="B131" s="132" t="s">
        <v>322</v>
      </c>
      <c r="C131" s="133">
        <v>1157436139</v>
      </c>
      <c r="D131" s="133">
        <v>1157226469</v>
      </c>
      <c r="E131" s="133">
        <v>1083096083</v>
      </c>
      <c r="F131" s="133">
        <v>572231125</v>
      </c>
      <c r="G131" s="133">
        <v>572231125</v>
      </c>
      <c r="H131" s="134">
        <f t="shared" si="29"/>
        <v>99.981884961689445</v>
      </c>
      <c r="I131" s="134">
        <f t="shared" si="30"/>
        <v>93.594133215423369</v>
      </c>
      <c r="J131" s="135">
        <f t="shared" si="31"/>
        <v>52.832905037844178</v>
      </c>
      <c r="K131" s="150">
        <f t="shared" si="32"/>
        <v>100</v>
      </c>
    </row>
    <row r="132" spans="1:11" s="120" customFormat="1" x14ac:dyDescent="0.2">
      <c r="A132" s="149" t="s">
        <v>444</v>
      </c>
      <c r="B132" s="132" t="s">
        <v>445</v>
      </c>
      <c r="C132" s="133">
        <v>260000000</v>
      </c>
      <c r="D132" s="133">
        <v>52908024</v>
      </c>
      <c r="E132" s="133">
        <v>52908024</v>
      </c>
      <c r="F132" s="133">
        <v>14400952</v>
      </c>
      <c r="G132" s="133">
        <v>14400952</v>
      </c>
      <c r="H132" s="134">
        <f t="shared" si="29"/>
        <v>20.349239999999998</v>
      </c>
      <c r="I132" s="134">
        <f t="shared" si="30"/>
        <v>100</v>
      </c>
      <c r="J132" s="135">
        <f t="shared" si="31"/>
        <v>27.218843024642158</v>
      </c>
      <c r="K132" s="150">
        <f t="shared" si="32"/>
        <v>100</v>
      </c>
    </row>
    <row r="133" spans="1:11" s="120" customFormat="1" x14ac:dyDescent="0.2">
      <c r="A133" s="149" t="s">
        <v>446</v>
      </c>
      <c r="B133" s="132" t="s">
        <v>447</v>
      </c>
      <c r="C133" s="133">
        <v>65100000</v>
      </c>
      <c r="D133" s="133">
        <v>43763469</v>
      </c>
      <c r="E133" s="133">
        <v>0</v>
      </c>
      <c r="F133" s="133">
        <v>0</v>
      </c>
      <c r="G133" s="133">
        <v>0</v>
      </c>
      <c r="H133" s="134">
        <f t="shared" si="29"/>
        <v>67.224990783410149</v>
      </c>
      <c r="I133" s="177">
        <v>0</v>
      </c>
      <c r="J133" s="178">
        <v>0</v>
      </c>
      <c r="K133" s="179">
        <v>0</v>
      </c>
    </row>
    <row r="134" spans="1:11" s="127" customFormat="1" x14ac:dyDescent="0.2">
      <c r="A134" s="151" t="s">
        <v>448</v>
      </c>
      <c r="B134" s="152" t="s">
        <v>449</v>
      </c>
      <c r="C134" s="153">
        <f>C135+C136+C137+C138+C139+C140+C141</f>
        <v>6166269239</v>
      </c>
      <c r="D134" s="153">
        <f t="shared" ref="D134:G134" si="46">D135+D136+D137+D138+D139+D140+D141</f>
        <v>1983743849</v>
      </c>
      <c r="E134" s="153">
        <f t="shared" si="46"/>
        <v>1922231298</v>
      </c>
      <c r="F134" s="153">
        <f t="shared" si="46"/>
        <v>1889481706</v>
      </c>
      <c r="G134" s="153">
        <f t="shared" si="46"/>
        <v>1572036529</v>
      </c>
      <c r="H134" s="154">
        <f t="shared" si="29"/>
        <v>32.170892513958876</v>
      </c>
      <c r="I134" s="154">
        <f t="shared" si="30"/>
        <v>96.899168658745509</v>
      </c>
      <c r="J134" s="155">
        <f t="shared" si="31"/>
        <v>98.296272044156467</v>
      </c>
      <c r="K134" s="156">
        <f t="shared" si="32"/>
        <v>83.199351653315233</v>
      </c>
    </row>
    <row r="135" spans="1:11" s="120" customFormat="1" x14ac:dyDescent="0.2">
      <c r="A135" s="149" t="s">
        <v>451</v>
      </c>
      <c r="B135" s="132" t="s">
        <v>452</v>
      </c>
      <c r="C135" s="133">
        <v>78000000</v>
      </c>
      <c r="D135" s="133">
        <v>24511499</v>
      </c>
      <c r="E135" s="133">
        <v>24511499</v>
      </c>
      <c r="F135" s="133">
        <v>24511499</v>
      </c>
      <c r="G135" s="133">
        <v>24511499</v>
      </c>
      <c r="H135" s="134">
        <f t="shared" si="29"/>
        <v>31.424998717948714</v>
      </c>
      <c r="I135" s="134">
        <f t="shared" si="30"/>
        <v>100</v>
      </c>
      <c r="J135" s="135">
        <f t="shared" si="31"/>
        <v>100</v>
      </c>
      <c r="K135" s="150">
        <f t="shared" si="32"/>
        <v>100</v>
      </c>
    </row>
    <row r="136" spans="1:11" s="120" customFormat="1" x14ac:dyDescent="0.2">
      <c r="A136" s="149" t="s">
        <v>453</v>
      </c>
      <c r="B136" s="132" t="s">
        <v>326</v>
      </c>
      <c r="C136" s="133">
        <v>1802866564</v>
      </c>
      <c r="D136" s="133">
        <v>1724392808</v>
      </c>
      <c r="E136" s="133">
        <v>1682991604</v>
      </c>
      <c r="F136" s="133">
        <v>1664329604</v>
      </c>
      <c r="G136" s="133">
        <v>1364341604</v>
      </c>
      <c r="H136" s="134">
        <f t="shared" si="29"/>
        <v>95.647278752239373</v>
      </c>
      <c r="I136" s="134">
        <f t="shared" si="30"/>
        <v>97.5990850919856</v>
      </c>
      <c r="J136" s="135">
        <f t="shared" si="31"/>
        <v>98.891141229959459</v>
      </c>
      <c r="K136" s="150">
        <f t="shared" si="32"/>
        <v>81.975445291664712</v>
      </c>
    </row>
    <row r="137" spans="1:11" s="120" customFormat="1" x14ac:dyDescent="0.2">
      <c r="A137" s="149" t="s">
        <v>454</v>
      </c>
      <c r="B137" s="132" t="s">
        <v>455</v>
      </c>
      <c r="C137" s="133">
        <v>94333110</v>
      </c>
      <c r="D137" s="133">
        <v>94066323</v>
      </c>
      <c r="E137" s="133">
        <v>91036323</v>
      </c>
      <c r="F137" s="133">
        <v>91036323</v>
      </c>
      <c r="G137" s="133">
        <v>73579146</v>
      </c>
      <c r="H137" s="134">
        <f t="shared" si="29"/>
        <v>99.717186256236019</v>
      </c>
      <c r="I137" s="134">
        <f t="shared" si="30"/>
        <v>96.778868458587468</v>
      </c>
      <c r="J137" s="135">
        <f t="shared" si="31"/>
        <v>100</v>
      </c>
      <c r="K137" s="150">
        <f t="shared" si="32"/>
        <v>80.823943207811681</v>
      </c>
    </row>
    <row r="138" spans="1:11" s="120" customFormat="1" x14ac:dyDescent="0.2">
      <c r="A138" s="149" t="s">
        <v>456</v>
      </c>
      <c r="B138" s="132" t="s">
        <v>457</v>
      </c>
      <c r="C138" s="133">
        <v>153932461</v>
      </c>
      <c r="D138" s="133">
        <v>123068616</v>
      </c>
      <c r="E138" s="133">
        <v>107987269</v>
      </c>
      <c r="F138" s="133">
        <v>95424280</v>
      </c>
      <c r="G138" s="133">
        <v>95424280</v>
      </c>
      <c r="H138" s="134">
        <f t="shared" si="29"/>
        <v>79.949748870707651</v>
      </c>
      <c r="I138" s="134">
        <f t="shared" si="30"/>
        <v>87.74557845031751</v>
      </c>
      <c r="J138" s="135">
        <f t="shared" si="31"/>
        <v>88.366231393443243</v>
      </c>
      <c r="K138" s="150">
        <f t="shared" si="32"/>
        <v>100</v>
      </c>
    </row>
    <row r="139" spans="1:11" s="120" customFormat="1" x14ac:dyDescent="0.2">
      <c r="A139" s="149" t="s">
        <v>458</v>
      </c>
      <c r="B139" s="132" t="s">
        <v>459</v>
      </c>
      <c r="C139" s="133">
        <v>7137104</v>
      </c>
      <c r="D139" s="133">
        <v>2225000</v>
      </c>
      <c r="E139" s="133">
        <v>2225000</v>
      </c>
      <c r="F139" s="133">
        <v>2225000</v>
      </c>
      <c r="G139" s="133">
        <v>2225000</v>
      </c>
      <c r="H139" s="134">
        <f t="shared" si="29"/>
        <v>31.175109680340935</v>
      </c>
      <c r="I139" s="134">
        <f t="shared" si="30"/>
        <v>100</v>
      </c>
      <c r="J139" s="135">
        <f t="shared" si="31"/>
        <v>100</v>
      </c>
      <c r="K139" s="150">
        <f t="shared" si="32"/>
        <v>100</v>
      </c>
    </row>
    <row r="140" spans="1:11" s="120" customFormat="1" x14ac:dyDescent="0.2">
      <c r="A140" s="149" t="s">
        <v>460</v>
      </c>
      <c r="B140" s="132" t="s">
        <v>461</v>
      </c>
      <c r="C140" s="133">
        <v>30000000</v>
      </c>
      <c r="D140" s="133">
        <v>15479603</v>
      </c>
      <c r="E140" s="133">
        <v>13479603</v>
      </c>
      <c r="F140" s="133">
        <v>11955000</v>
      </c>
      <c r="G140" s="133">
        <v>11955000</v>
      </c>
      <c r="H140" s="134">
        <f t="shared" si="29"/>
        <v>51.598676666666663</v>
      </c>
      <c r="I140" s="134">
        <f t="shared" si="30"/>
        <v>87.079772007072791</v>
      </c>
      <c r="J140" s="135">
        <f t="shared" si="31"/>
        <v>88.689555619701849</v>
      </c>
      <c r="K140" s="150">
        <f t="shared" si="32"/>
        <v>100</v>
      </c>
    </row>
    <row r="141" spans="1:11" s="120" customFormat="1" x14ac:dyDescent="0.2">
      <c r="A141" s="149" t="s">
        <v>462</v>
      </c>
      <c r="B141" s="132" t="s">
        <v>463</v>
      </c>
      <c r="C141" s="133">
        <v>4000000000</v>
      </c>
      <c r="D141" s="133">
        <v>0</v>
      </c>
      <c r="E141" s="133">
        <v>0</v>
      </c>
      <c r="F141" s="133">
        <v>0</v>
      </c>
      <c r="G141" s="133">
        <v>0</v>
      </c>
      <c r="H141" s="177">
        <v>0</v>
      </c>
      <c r="I141" s="177">
        <v>0</v>
      </c>
      <c r="J141" s="178">
        <v>0</v>
      </c>
      <c r="K141" s="179">
        <v>0</v>
      </c>
    </row>
    <row r="142" spans="1:11" s="127" customFormat="1" x14ac:dyDescent="0.2">
      <c r="A142" s="151" t="s">
        <v>464</v>
      </c>
      <c r="B142" s="152" t="s">
        <v>465</v>
      </c>
      <c r="C142" s="153">
        <f>C143+C144+C145</f>
        <v>245000000</v>
      </c>
      <c r="D142" s="153">
        <f t="shared" ref="D142:G142" si="47">D143+D144+D145</f>
        <v>200507631</v>
      </c>
      <c r="E142" s="153">
        <f t="shared" si="47"/>
        <v>193507631</v>
      </c>
      <c r="F142" s="153">
        <f t="shared" si="47"/>
        <v>170540631</v>
      </c>
      <c r="G142" s="153">
        <f t="shared" si="47"/>
        <v>170540631</v>
      </c>
      <c r="H142" s="154">
        <f t="shared" si="29"/>
        <v>81.839849387755109</v>
      </c>
      <c r="I142" s="154">
        <f t="shared" si="30"/>
        <v>96.508861051777131</v>
      </c>
      <c r="J142" s="155">
        <f t="shared" si="31"/>
        <v>88.131217419534224</v>
      </c>
      <c r="K142" s="156">
        <f t="shared" si="32"/>
        <v>100</v>
      </c>
    </row>
    <row r="143" spans="1:11" s="120" customFormat="1" x14ac:dyDescent="0.2">
      <c r="A143" s="149" t="s">
        <v>467</v>
      </c>
      <c r="B143" s="132" t="s">
        <v>468</v>
      </c>
      <c r="C143" s="133">
        <v>60000000</v>
      </c>
      <c r="D143" s="133">
        <v>25823635</v>
      </c>
      <c r="E143" s="133">
        <v>18823635</v>
      </c>
      <c r="F143" s="133">
        <v>7869635</v>
      </c>
      <c r="G143" s="133">
        <v>7869635</v>
      </c>
      <c r="H143" s="134">
        <f t="shared" si="29"/>
        <v>43.039391666666667</v>
      </c>
      <c r="I143" s="134">
        <f t="shared" si="30"/>
        <v>72.893049332520391</v>
      </c>
      <c r="J143" s="135">
        <f t="shared" si="31"/>
        <v>41.807201425229508</v>
      </c>
      <c r="K143" s="150">
        <f t="shared" si="32"/>
        <v>100</v>
      </c>
    </row>
    <row r="144" spans="1:11" s="120" customFormat="1" x14ac:dyDescent="0.2">
      <c r="A144" s="149" t="s">
        <v>469</v>
      </c>
      <c r="B144" s="132" t="s">
        <v>470</v>
      </c>
      <c r="C144" s="133">
        <v>10000000</v>
      </c>
      <c r="D144" s="133">
        <v>0</v>
      </c>
      <c r="E144" s="133">
        <v>0</v>
      </c>
      <c r="F144" s="133">
        <v>0</v>
      </c>
      <c r="G144" s="133">
        <v>0</v>
      </c>
      <c r="H144" s="177">
        <v>0</v>
      </c>
      <c r="I144" s="177">
        <v>0</v>
      </c>
      <c r="J144" s="178">
        <v>0</v>
      </c>
      <c r="K144" s="179">
        <v>0</v>
      </c>
    </row>
    <row r="145" spans="1:11" s="120" customFormat="1" x14ac:dyDescent="0.2">
      <c r="A145" s="149" t="s">
        <v>471</v>
      </c>
      <c r="B145" s="132" t="s">
        <v>472</v>
      </c>
      <c r="C145" s="133">
        <v>175000000</v>
      </c>
      <c r="D145" s="133">
        <v>174683996</v>
      </c>
      <c r="E145" s="133">
        <v>174683996</v>
      </c>
      <c r="F145" s="133">
        <v>162670996</v>
      </c>
      <c r="G145" s="133">
        <v>162670996</v>
      </c>
      <c r="H145" s="134">
        <f t="shared" ref="H145:H217" si="48">D145/C145*100</f>
        <v>99.819426285714286</v>
      </c>
      <c r="I145" s="134">
        <f t="shared" ref="I145:I217" si="49">E145/D145*100</f>
        <v>100</v>
      </c>
      <c r="J145" s="135">
        <f t="shared" ref="J145:J217" si="50">F145/E145*100</f>
        <v>93.123010536122607</v>
      </c>
      <c r="K145" s="150">
        <f t="shared" ref="K145:K217" si="51">G145/F145*100</f>
        <v>100</v>
      </c>
    </row>
    <row r="146" spans="1:11" s="120" customFormat="1" x14ac:dyDescent="0.2">
      <c r="A146" s="149"/>
      <c r="B146" s="132"/>
      <c r="C146" s="133"/>
      <c r="D146" s="133"/>
      <c r="E146" s="133"/>
      <c r="F146" s="133"/>
      <c r="G146" s="133"/>
      <c r="H146" s="134"/>
      <c r="I146" s="134"/>
      <c r="J146" s="135"/>
      <c r="K146" s="150"/>
    </row>
    <row r="147" spans="1:11" s="126" customFormat="1" x14ac:dyDescent="0.2">
      <c r="A147" s="123" t="s">
        <v>473</v>
      </c>
      <c r="B147" s="124" t="s">
        <v>474</v>
      </c>
      <c r="C147" s="143">
        <f>C148+C154+C159</f>
        <v>51629773738</v>
      </c>
      <c r="D147" s="143">
        <f t="shared" ref="D147:G147" si="52">D148+D154+D159</f>
        <v>37918111860</v>
      </c>
      <c r="E147" s="143">
        <f t="shared" si="52"/>
        <v>37911021360</v>
      </c>
      <c r="F147" s="143">
        <f t="shared" si="52"/>
        <v>37911021360</v>
      </c>
      <c r="G147" s="143">
        <f t="shared" si="52"/>
        <v>37911021360</v>
      </c>
      <c r="H147" s="140">
        <f t="shared" si="48"/>
        <v>73.442335913418717</v>
      </c>
      <c r="I147" s="140">
        <f t="shared" si="49"/>
        <v>99.981300492951291</v>
      </c>
      <c r="J147" s="141">
        <f t="shared" si="50"/>
        <v>100</v>
      </c>
      <c r="K147" s="142">
        <f t="shared" si="51"/>
        <v>100</v>
      </c>
    </row>
    <row r="148" spans="1:11" s="126" customFormat="1" x14ac:dyDescent="0.2">
      <c r="A148" s="123" t="s">
        <v>476</v>
      </c>
      <c r="B148" s="124" t="s">
        <v>477</v>
      </c>
      <c r="C148" s="143">
        <f>C149+C151</f>
        <v>37765544949</v>
      </c>
      <c r="D148" s="143">
        <f t="shared" ref="D148:G148" si="53">D149+D151</f>
        <v>25653883071</v>
      </c>
      <c r="E148" s="143">
        <f t="shared" si="53"/>
        <v>25646792571</v>
      </c>
      <c r="F148" s="143">
        <f t="shared" si="53"/>
        <v>25646792571</v>
      </c>
      <c r="G148" s="143">
        <f t="shared" si="53"/>
        <v>25646792571</v>
      </c>
      <c r="H148" s="140">
        <f t="shared" si="48"/>
        <v>67.929333750231763</v>
      </c>
      <c r="I148" s="140">
        <f t="shared" si="49"/>
        <v>99.972360909339244</v>
      </c>
      <c r="J148" s="141">
        <f t="shared" si="50"/>
        <v>100</v>
      </c>
      <c r="K148" s="142">
        <f t="shared" si="51"/>
        <v>100</v>
      </c>
    </row>
    <row r="149" spans="1:11" s="127" customFormat="1" x14ac:dyDescent="0.2">
      <c r="A149" s="151" t="s">
        <v>479</v>
      </c>
      <c r="B149" s="152" t="s">
        <v>480</v>
      </c>
      <c r="C149" s="153">
        <f>C150</f>
        <v>37724129851</v>
      </c>
      <c r="D149" s="153">
        <f t="shared" ref="D149:G149" si="54">D150</f>
        <v>25653883071</v>
      </c>
      <c r="E149" s="153">
        <f t="shared" si="54"/>
        <v>25646792571</v>
      </c>
      <c r="F149" s="153">
        <f t="shared" si="54"/>
        <v>25646792571</v>
      </c>
      <c r="G149" s="153">
        <f t="shared" si="54"/>
        <v>25646792571</v>
      </c>
      <c r="H149" s="154">
        <f t="shared" si="48"/>
        <v>68.003909360734966</v>
      </c>
      <c r="I149" s="154">
        <f t="shared" si="49"/>
        <v>99.972360909339244</v>
      </c>
      <c r="J149" s="155">
        <f t="shared" si="50"/>
        <v>100</v>
      </c>
      <c r="K149" s="156">
        <f t="shared" si="51"/>
        <v>100</v>
      </c>
    </row>
    <row r="150" spans="1:11" s="120" customFormat="1" x14ac:dyDescent="0.2">
      <c r="A150" s="149" t="s">
        <v>482</v>
      </c>
      <c r="B150" s="132" t="s">
        <v>483</v>
      </c>
      <c r="C150" s="133">
        <v>37724129851</v>
      </c>
      <c r="D150" s="133">
        <v>25653883071</v>
      </c>
      <c r="E150" s="133">
        <v>25646792571</v>
      </c>
      <c r="F150" s="133">
        <v>25646792571</v>
      </c>
      <c r="G150" s="133">
        <v>25646792571</v>
      </c>
      <c r="H150" s="134">
        <f t="shared" si="48"/>
        <v>68.003909360734966</v>
      </c>
      <c r="I150" s="134">
        <f t="shared" si="49"/>
        <v>99.972360909339244</v>
      </c>
      <c r="J150" s="135">
        <f t="shared" si="50"/>
        <v>100</v>
      </c>
      <c r="K150" s="150">
        <f t="shared" si="51"/>
        <v>100</v>
      </c>
    </row>
    <row r="151" spans="1:11" s="127" customFormat="1" x14ac:dyDescent="0.2">
      <c r="A151" s="151" t="s">
        <v>485</v>
      </c>
      <c r="B151" s="152" t="s">
        <v>486</v>
      </c>
      <c r="C151" s="153">
        <f>C152</f>
        <v>41415098</v>
      </c>
      <c r="D151" s="153">
        <f t="shared" ref="D151:G151" si="55">D152</f>
        <v>0</v>
      </c>
      <c r="E151" s="153">
        <f t="shared" si="55"/>
        <v>0</v>
      </c>
      <c r="F151" s="153">
        <f t="shared" si="55"/>
        <v>0</v>
      </c>
      <c r="G151" s="153">
        <f t="shared" si="55"/>
        <v>0</v>
      </c>
      <c r="H151" s="189">
        <v>0</v>
      </c>
      <c r="I151" s="189">
        <v>0</v>
      </c>
      <c r="J151" s="189">
        <v>0</v>
      </c>
      <c r="K151" s="190">
        <v>0</v>
      </c>
    </row>
    <row r="152" spans="1:11" s="120" customFormat="1" x14ac:dyDescent="0.2">
      <c r="A152" s="149" t="s">
        <v>488</v>
      </c>
      <c r="B152" s="132" t="s">
        <v>489</v>
      </c>
      <c r="C152" s="133">
        <v>41415098</v>
      </c>
      <c r="D152" s="133">
        <v>0</v>
      </c>
      <c r="E152" s="133">
        <v>0</v>
      </c>
      <c r="F152" s="133">
        <v>0</v>
      </c>
      <c r="G152" s="133">
        <v>0</v>
      </c>
      <c r="H152" s="177">
        <v>0</v>
      </c>
      <c r="I152" s="177">
        <v>0</v>
      </c>
      <c r="J152" s="177">
        <v>0</v>
      </c>
      <c r="K152" s="191">
        <v>0</v>
      </c>
    </row>
    <row r="153" spans="1:11" s="120" customFormat="1" x14ac:dyDescent="0.2">
      <c r="A153" s="149"/>
      <c r="B153" s="132"/>
      <c r="C153" s="133"/>
      <c r="D153" s="133"/>
      <c r="E153" s="133"/>
      <c r="F153" s="133"/>
      <c r="G153" s="133"/>
      <c r="H153" s="177"/>
      <c r="I153" s="177"/>
      <c r="J153" s="177"/>
      <c r="K153" s="191"/>
    </row>
    <row r="154" spans="1:11" s="126" customFormat="1" x14ac:dyDescent="0.2">
      <c r="A154" s="123" t="s">
        <v>491</v>
      </c>
      <c r="B154" s="124" t="s">
        <v>492</v>
      </c>
      <c r="C154" s="143">
        <v>12264228789</v>
      </c>
      <c r="D154" s="143">
        <v>12264228789</v>
      </c>
      <c r="E154" s="143">
        <v>12264228789</v>
      </c>
      <c r="F154" s="143">
        <v>12264228789</v>
      </c>
      <c r="G154" s="143">
        <v>12264228789</v>
      </c>
      <c r="H154" s="140">
        <f t="shared" si="48"/>
        <v>100</v>
      </c>
      <c r="I154" s="140">
        <f t="shared" si="49"/>
        <v>100</v>
      </c>
      <c r="J154" s="141">
        <f t="shared" si="50"/>
        <v>100</v>
      </c>
      <c r="K154" s="142">
        <f t="shared" si="51"/>
        <v>100</v>
      </c>
    </row>
    <row r="155" spans="1:11" s="127" customFormat="1" x14ac:dyDescent="0.2">
      <c r="A155" s="151" t="s">
        <v>493</v>
      </c>
      <c r="B155" s="152" t="s">
        <v>492</v>
      </c>
      <c r="C155" s="153">
        <f>C156+C157</f>
        <v>12264228789</v>
      </c>
      <c r="D155" s="153">
        <f t="shared" ref="D155:G155" si="56">D156+D157</f>
        <v>0</v>
      </c>
      <c r="E155" s="153">
        <f t="shared" si="56"/>
        <v>0</v>
      </c>
      <c r="F155" s="153">
        <f t="shared" si="56"/>
        <v>0</v>
      </c>
      <c r="G155" s="153">
        <f t="shared" si="56"/>
        <v>0</v>
      </c>
      <c r="H155" s="189">
        <v>0</v>
      </c>
      <c r="I155" s="189">
        <v>0</v>
      </c>
      <c r="J155" s="189">
        <v>0</v>
      </c>
      <c r="K155" s="190">
        <v>0</v>
      </c>
    </row>
    <row r="156" spans="1:11" s="120" customFormat="1" x14ac:dyDescent="0.2">
      <c r="A156" s="149" t="s">
        <v>494</v>
      </c>
      <c r="B156" s="132" t="s">
        <v>495</v>
      </c>
      <c r="C156" s="133">
        <v>10615844328</v>
      </c>
      <c r="D156" s="133">
        <v>0</v>
      </c>
      <c r="E156" s="133">
        <v>0</v>
      </c>
      <c r="F156" s="133">
        <v>0</v>
      </c>
      <c r="G156" s="133">
        <v>0</v>
      </c>
      <c r="H156" s="177">
        <v>0</v>
      </c>
      <c r="I156" s="177">
        <v>0</v>
      </c>
      <c r="J156" s="177">
        <v>0</v>
      </c>
      <c r="K156" s="191">
        <v>0</v>
      </c>
    </row>
    <row r="157" spans="1:11" s="120" customFormat="1" x14ac:dyDescent="0.2">
      <c r="A157" s="149" t="s">
        <v>496</v>
      </c>
      <c r="B157" s="132" t="s">
        <v>497</v>
      </c>
      <c r="C157" s="133">
        <v>1648384461</v>
      </c>
      <c r="D157" s="133">
        <v>0</v>
      </c>
      <c r="E157" s="133">
        <v>0</v>
      </c>
      <c r="F157" s="133">
        <v>0</v>
      </c>
      <c r="G157" s="133">
        <v>0</v>
      </c>
      <c r="H157" s="177">
        <v>0</v>
      </c>
      <c r="I157" s="177">
        <v>0</v>
      </c>
      <c r="J157" s="177">
        <v>0</v>
      </c>
      <c r="K157" s="191">
        <v>0</v>
      </c>
    </row>
    <row r="158" spans="1:11" s="120" customFormat="1" x14ac:dyDescent="0.2">
      <c r="A158" s="149"/>
      <c r="B158" s="132"/>
      <c r="C158" s="133"/>
      <c r="D158" s="133"/>
      <c r="E158" s="133"/>
      <c r="F158" s="133"/>
      <c r="G158" s="133"/>
      <c r="H158" s="177"/>
      <c r="I158" s="177"/>
      <c r="J158" s="177"/>
      <c r="K158" s="191"/>
    </row>
    <row r="159" spans="1:11" s="126" customFormat="1" x14ac:dyDescent="0.2">
      <c r="A159" s="123" t="s">
        <v>498</v>
      </c>
      <c r="B159" s="124" t="s">
        <v>499</v>
      </c>
      <c r="C159" s="143">
        <f>C160</f>
        <v>1600000000</v>
      </c>
      <c r="D159" s="143">
        <f t="shared" ref="D159:G160" si="57">D160</f>
        <v>0</v>
      </c>
      <c r="E159" s="143">
        <f t="shared" si="57"/>
        <v>0</v>
      </c>
      <c r="F159" s="143">
        <f t="shared" si="57"/>
        <v>0</v>
      </c>
      <c r="G159" s="143">
        <f t="shared" si="57"/>
        <v>0</v>
      </c>
      <c r="H159" s="147">
        <v>0</v>
      </c>
      <c r="I159" s="147">
        <v>0</v>
      </c>
      <c r="J159" s="147">
        <v>0</v>
      </c>
      <c r="K159" s="148">
        <v>0</v>
      </c>
    </row>
    <row r="160" spans="1:11" s="127" customFormat="1" x14ac:dyDescent="0.2">
      <c r="A160" s="151" t="s">
        <v>501</v>
      </c>
      <c r="B160" s="152" t="s">
        <v>480</v>
      </c>
      <c r="C160" s="153">
        <f>C161</f>
        <v>1600000000</v>
      </c>
      <c r="D160" s="153">
        <f t="shared" si="57"/>
        <v>0</v>
      </c>
      <c r="E160" s="153">
        <f t="shared" si="57"/>
        <v>0</v>
      </c>
      <c r="F160" s="153">
        <f t="shared" si="57"/>
        <v>0</v>
      </c>
      <c r="G160" s="153">
        <f t="shared" si="57"/>
        <v>0</v>
      </c>
      <c r="H160" s="189">
        <v>0</v>
      </c>
      <c r="I160" s="189">
        <v>0</v>
      </c>
      <c r="J160" s="189">
        <v>0</v>
      </c>
      <c r="K160" s="190">
        <v>0</v>
      </c>
    </row>
    <row r="161" spans="1:11" s="120" customFormat="1" x14ac:dyDescent="0.2">
      <c r="A161" s="149" t="s">
        <v>503</v>
      </c>
      <c r="B161" s="132" t="s">
        <v>504</v>
      </c>
      <c r="C161" s="133">
        <v>1600000000</v>
      </c>
      <c r="D161" s="133">
        <v>0</v>
      </c>
      <c r="E161" s="133">
        <v>0</v>
      </c>
      <c r="F161" s="133">
        <v>0</v>
      </c>
      <c r="G161" s="133">
        <v>0</v>
      </c>
      <c r="H161" s="177">
        <v>0</v>
      </c>
      <c r="I161" s="177">
        <v>0</v>
      </c>
      <c r="J161" s="177">
        <v>0</v>
      </c>
      <c r="K161" s="191">
        <v>0</v>
      </c>
    </row>
    <row r="162" spans="1:11" s="120" customFormat="1" x14ac:dyDescent="0.2">
      <c r="A162" s="149"/>
      <c r="B162" s="132"/>
      <c r="C162" s="133"/>
      <c r="D162" s="133"/>
      <c r="E162" s="133"/>
      <c r="F162" s="133"/>
      <c r="G162" s="133"/>
      <c r="H162" s="177"/>
      <c r="I162" s="177"/>
      <c r="J162" s="177"/>
      <c r="K162" s="191"/>
    </row>
    <row r="163" spans="1:11" s="126" customFormat="1" x14ac:dyDescent="0.2">
      <c r="A163" s="123" t="s">
        <v>506</v>
      </c>
      <c r="B163" s="124" t="s">
        <v>507</v>
      </c>
      <c r="C163" s="143">
        <f>C164+C172+C186+C190+C194</f>
        <v>36166148698</v>
      </c>
      <c r="D163" s="143">
        <f t="shared" ref="D163:G163" si="58">D164+D172+D186+D190+D194</f>
        <v>24495218672</v>
      </c>
      <c r="E163" s="143">
        <f t="shared" si="58"/>
        <v>20527290000</v>
      </c>
      <c r="F163" s="143">
        <f t="shared" si="58"/>
        <v>11401852008.789999</v>
      </c>
      <c r="G163" s="143">
        <f t="shared" si="58"/>
        <v>9774765710.7800007</v>
      </c>
      <c r="H163" s="140">
        <f t="shared" si="48"/>
        <v>67.729685227320303</v>
      </c>
      <c r="I163" s="140">
        <f t="shared" si="49"/>
        <v>83.801211472606042</v>
      </c>
      <c r="J163" s="141">
        <f t="shared" si="50"/>
        <v>55.544847901452158</v>
      </c>
      <c r="K163" s="142">
        <f t="shared" si="51"/>
        <v>85.729631495342744</v>
      </c>
    </row>
    <row r="164" spans="1:11" s="126" customFormat="1" x14ac:dyDescent="0.2">
      <c r="A164" s="123" t="s">
        <v>509</v>
      </c>
      <c r="B164" s="124" t="s">
        <v>510</v>
      </c>
      <c r="C164" s="143">
        <f>C165+C167+C169</f>
        <v>3638215271</v>
      </c>
      <c r="D164" s="143">
        <f t="shared" ref="D164:G164" si="59">D165+D167+D169</f>
        <v>2874795877</v>
      </c>
      <c r="E164" s="143">
        <f t="shared" si="59"/>
        <v>2493205104</v>
      </c>
      <c r="F164" s="143">
        <f t="shared" si="59"/>
        <v>1650984578.76</v>
      </c>
      <c r="G164" s="143">
        <f t="shared" si="59"/>
        <v>1603080390.76</v>
      </c>
      <c r="H164" s="140">
        <f t="shared" si="48"/>
        <v>79.016651376152168</v>
      </c>
      <c r="I164" s="140">
        <f t="shared" si="49"/>
        <v>86.726335039891254</v>
      </c>
      <c r="J164" s="141">
        <f t="shared" si="50"/>
        <v>66.219364628735335</v>
      </c>
      <c r="K164" s="142">
        <f t="shared" si="51"/>
        <v>97.098447277079998</v>
      </c>
    </row>
    <row r="165" spans="1:11" s="127" customFormat="1" x14ac:dyDescent="0.2">
      <c r="A165" s="151" t="s">
        <v>512</v>
      </c>
      <c r="B165" s="152" t="s">
        <v>513</v>
      </c>
      <c r="C165" s="153">
        <f>C166</f>
        <v>1639545033</v>
      </c>
      <c r="D165" s="153">
        <f t="shared" ref="D165:G165" si="60">D166</f>
        <v>1245329782</v>
      </c>
      <c r="E165" s="153">
        <f t="shared" si="60"/>
        <v>1202401680</v>
      </c>
      <c r="F165" s="153">
        <f t="shared" si="60"/>
        <v>651299712.55999994</v>
      </c>
      <c r="G165" s="153">
        <f t="shared" si="60"/>
        <v>634892078.55999994</v>
      </c>
      <c r="H165" s="154">
        <f t="shared" si="48"/>
        <v>75.955814383538183</v>
      </c>
      <c r="I165" s="154">
        <f t="shared" si="49"/>
        <v>96.552872771495316</v>
      </c>
      <c r="J165" s="155">
        <f t="shared" si="50"/>
        <v>54.16656707931412</v>
      </c>
      <c r="K165" s="156">
        <f t="shared" si="51"/>
        <v>97.480785929490409</v>
      </c>
    </row>
    <row r="166" spans="1:11" s="120" customFormat="1" x14ac:dyDescent="0.2">
      <c r="A166" s="149" t="s">
        <v>515</v>
      </c>
      <c r="B166" s="132" t="s">
        <v>516</v>
      </c>
      <c r="C166" s="133">
        <v>1639545033</v>
      </c>
      <c r="D166" s="133">
        <v>1245329782</v>
      </c>
      <c r="E166" s="133">
        <v>1202401680</v>
      </c>
      <c r="F166" s="133">
        <v>651299712.55999994</v>
      </c>
      <c r="G166" s="133">
        <v>634892078.55999994</v>
      </c>
      <c r="H166" s="134">
        <f t="shared" si="48"/>
        <v>75.955814383538183</v>
      </c>
      <c r="I166" s="134">
        <f t="shared" si="49"/>
        <v>96.552872771495316</v>
      </c>
      <c r="J166" s="135">
        <f t="shared" si="50"/>
        <v>54.16656707931412</v>
      </c>
      <c r="K166" s="150">
        <f t="shared" si="51"/>
        <v>97.480785929490409</v>
      </c>
    </row>
    <row r="167" spans="1:11" s="127" customFormat="1" x14ac:dyDescent="0.2">
      <c r="A167" s="151" t="s">
        <v>520</v>
      </c>
      <c r="B167" s="152" t="s">
        <v>521</v>
      </c>
      <c r="C167" s="153">
        <f>C168</f>
        <v>1864445425</v>
      </c>
      <c r="D167" s="153">
        <f t="shared" ref="D167:G167" si="61">D168</f>
        <v>1522497020</v>
      </c>
      <c r="E167" s="153">
        <f t="shared" si="61"/>
        <v>1246619947</v>
      </c>
      <c r="F167" s="153">
        <f t="shared" si="61"/>
        <v>955501389.20000005</v>
      </c>
      <c r="G167" s="153">
        <f t="shared" si="61"/>
        <v>924004835.20000005</v>
      </c>
      <c r="H167" s="154">
        <f t="shared" si="48"/>
        <v>81.659511165364364</v>
      </c>
      <c r="I167" s="154">
        <f t="shared" si="49"/>
        <v>81.879959738771774</v>
      </c>
      <c r="J167" s="155">
        <f t="shared" si="50"/>
        <v>76.647368871276385</v>
      </c>
      <c r="K167" s="156">
        <f t="shared" si="51"/>
        <v>96.70366214471224</v>
      </c>
    </row>
    <row r="168" spans="1:11" s="120" customFormat="1" ht="12" thickBot="1" x14ac:dyDescent="0.25">
      <c r="A168" s="157" t="s">
        <v>523</v>
      </c>
      <c r="B168" s="158" t="s">
        <v>524</v>
      </c>
      <c r="C168" s="159">
        <v>1864445425</v>
      </c>
      <c r="D168" s="159">
        <v>1522497020</v>
      </c>
      <c r="E168" s="159">
        <v>1246619947</v>
      </c>
      <c r="F168" s="159">
        <v>955501389.20000005</v>
      </c>
      <c r="G168" s="159">
        <v>924004835.20000005</v>
      </c>
      <c r="H168" s="160">
        <f t="shared" si="48"/>
        <v>81.659511165364364</v>
      </c>
      <c r="I168" s="160">
        <f t="shared" si="49"/>
        <v>81.879959738771774</v>
      </c>
      <c r="J168" s="161">
        <f t="shared" si="50"/>
        <v>76.647368871276385</v>
      </c>
      <c r="K168" s="162">
        <f t="shared" si="51"/>
        <v>96.70366214471224</v>
      </c>
    </row>
    <row r="169" spans="1:11" s="127" customFormat="1" x14ac:dyDescent="0.2">
      <c r="A169" s="180" t="s">
        <v>544</v>
      </c>
      <c r="B169" s="181" t="s">
        <v>545</v>
      </c>
      <c r="C169" s="182">
        <f>C170</f>
        <v>134224813</v>
      </c>
      <c r="D169" s="182">
        <f t="shared" ref="D169:G169" si="62">D170</f>
        <v>106969075</v>
      </c>
      <c r="E169" s="182">
        <f t="shared" si="62"/>
        <v>44183477</v>
      </c>
      <c r="F169" s="182">
        <f t="shared" si="62"/>
        <v>44183477</v>
      </c>
      <c r="G169" s="182">
        <f t="shared" si="62"/>
        <v>44183477</v>
      </c>
      <c r="H169" s="183">
        <f t="shared" si="48"/>
        <v>79.693964632306844</v>
      </c>
      <c r="I169" s="183">
        <f t="shared" si="49"/>
        <v>41.304907049070025</v>
      </c>
      <c r="J169" s="184">
        <f t="shared" si="50"/>
        <v>100</v>
      </c>
      <c r="K169" s="185">
        <f t="shared" si="51"/>
        <v>100</v>
      </c>
    </row>
    <row r="170" spans="1:11" s="120" customFormat="1" x14ac:dyDescent="0.2">
      <c r="A170" s="149" t="s">
        <v>547</v>
      </c>
      <c r="B170" s="132" t="s">
        <v>548</v>
      </c>
      <c r="C170" s="133">
        <v>134224813</v>
      </c>
      <c r="D170" s="133">
        <v>106969075</v>
      </c>
      <c r="E170" s="133">
        <v>44183477</v>
      </c>
      <c r="F170" s="133">
        <v>44183477</v>
      </c>
      <c r="G170" s="133">
        <v>44183477</v>
      </c>
      <c r="H170" s="134">
        <f t="shared" si="48"/>
        <v>79.693964632306844</v>
      </c>
      <c r="I170" s="134">
        <f t="shared" si="49"/>
        <v>41.304907049070025</v>
      </c>
      <c r="J170" s="135">
        <f t="shared" si="50"/>
        <v>100</v>
      </c>
      <c r="K170" s="150">
        <f t="shared" si="51"/>
        <v>100</v>
      </c>
    </row>
    <row r="171" spans="1:11" s="120" customFormat="1" x14ac:dyDescent="0.2">
      <c r="A171" s="149"/>
      <c r="B171" s="132"/>
      <c r="C171" s="133"/>
      <c r="D171" s="133"/>
      <c r="E171" s="133"/>
      <c r="F171" s="133"/>
      <c r="G171" s="133"/>
      <c r="H171" s="134"/>
      <c r="I171" s="134"/>
      <c r="J171" s="135"/>
      <c r="K171" s="150"/>
    </row>
    <row r="172" spans="1:11" s="126" customFormat="1" x14ac:dyDescent="0.2">
      <c r="A172" s="123" t="s">
        <v>552</v>
      </c>
      <c r="B172" s="124" t="s">
        <v>553</v>
      </c>
      <c r="C172" s="143">
        <f>C173+C179+C182</f>
        <v>21182432300</v>
      </c>
      <c r="D172" s="143">
        <f t="shared" ref="D172:G172" si="63">D173+D179+D182</f>
        <v>15133169594</v>
      </c>
      <c r="E172" s="143">
        <f t="shared" si="63"/>
        <v>12315559270</v>
      </c>
      <c r="F172" s="143">
        <f t="shared" si="63"/>
        <v>8026871509.4499998</v>
      </c>
      <c r="G172" s="143">
        <f t="shared" si="63"/>
        <v>6709611993.0299997</v>
      </c>
      <c r="H172" s="140">
        <f t="shared" si="48"/>
        <v>71.442076998872324</v>
      </c>
      <c r="I172" s="140">
        <f t="shared" si="49"/>
        <v>81.381228126081879</v>
      </c>
      <c r="J172" s="141">
        <f t="shared" si="50"/>
        <v>65.176670693331815</v>
      </c>
      <c r="K172" s="142">
        <f t="shared" si="51"/>
        <v>83.589378316705378</v>
      </c>
    </row>
    <row r="173" spans="1:11" s="126" customFormat="1" x14ac:dyDescent="0.2">
      <c r="A173" s="123" t="s">
        <v>554</v>
      </c>
      <c r="B173" s="124" t="s">
        <v>555</v>
      </c>
      <c r="C173" s="143">
        <f>C174</f>
        <v>12505063708</v>
      </c>
      <c r="D173" s="143">
        <f t="shared" ref="D173:G173" si="64">D174</f>
        <v>11696354272</v>
      </c>
      <c r="E173" s="143">
        <f t="shared" si="64"/>
        <v>9120427294</v>
      </c>
      <c r="F173" s="143">
        <f t="shared" si="64"/>
        <v>5407369240.4499998</v>
      </c>
      <c r="G173" s="143">
        <f t="shared" si="64"/>
        <v>4794054901.0299997</v>
      </c>
      <c r="H173" s="140">
        <f t="shared" si="48"/>
        <v>93.532944294536975</v>
      </c>
      <c r="I173" s="140">
        <f t="shared" si="49"/>
        <v>77.976667617134908</v>
      </c>
      <c r="J173" s="141">
        <f t="shared" si="50"/>
        <v>59.288551579237001</v>
      </c>
      <c r="K173" s="142">
        <f t="shared" si="51"/>
        <v>88.657805447571761</v>
      </c>
    </row>
    <row r="174" spans="1:11" s="127" customFormat="1" x14ac:dyDescent="0.2">
      <c r="A174" s="151" t="s">
        <v>556</v>
      </c>
      <c r="B174" s="152" t="s">
        <v>557</v>
      </c>
      <c r="C174" s="153">
        <f>C175+C176+C177+C178</f>
        <v>12505063708</v>
      </c>
      <c r="D174" s="153">
        <v>11696354272</v>
      </c>
      <c r="E174" s="153">
        <v>9120427294</v>
      </c>
      <c r="F174" s="153">
        <v>5407369240.4499998</v>
      </c>
      <c r="G174" s="153">
        <v>4794054901.0299997</v>
      </c>
      <c r="H174" s="154">
        <f t="shared" si="48"/>
        <v>93.532944294536975</v>
      </c>
      <c r="I174" s="154">
        <f t="shared" si="49"/>
        <v>77.976667617134908</v>
      </c>
      <c r="J174" s="155">
        <f t="shared" si="50"/>
        <v>59.288551579237001</v>
      </c>
      <c r="K174" s="156">
        <f t="shared" si="51"/>
        <v>88.657805447571761</v>
      </c>
    </row>
    <row r="175" spans="1:11" s="120" customFormat="1" x14ac:dyDescent="0.2">
      <c r="A175" s="149" t="s">
        <v>558</v>
      </c>
      <c r="B175" s="132" t="s">
        <v>559</v>
      </c>
      <c r="C175" s="133">
        <v>264050244</v>
      </c>
      <c r="D175" s="133">
        <v>263944173</v>
      </c>
      <c r="E175" s="133">
        <v>263944173</v>
      </c>
      <c r="F175" s="133">
        <v>151793629.19</v>
      </c>
      <c r="G175" s="133">
        <v>129485935.19</v>
      </c>
      <c r="H175" s="134">
        <f t="shared" si="48"/>
        <v>99.959829236135832</v>
      </c>
      <c r="I175" s="134">
        <f t="shared" si="49"/>
        <v>100</v>
      </c>
      <c r="J175" s="135">
        <f t="shared" si="50"/>
        <v>57.509748165571359</v>
      </c>
      <c r="K175" s="150">
        <f t="shared" si="51"/>
        <v>85.303932636015006</v>
      </c>
    </row>
    <row r="176" spans="1:11" s="120" customFormat="1" x14ac:dyDescent="0.2">
      <c r="A176" s="149" t="s">
        <v>560</v>
      </c>
      <c r="B176" s="132" t="s">
        <v>561</v>
      </c>
      <c r="C176" s="133">
        <v>2458106019</v>
      </c>
      <c r="D176" s="133">
        <v>2167325595</v>
      </c>
      <c r="E176" s="133">
        <v>1808759041</v>
      </c>
      <c r="F176" s="133">
        <v>1632953346.8</v>
      </c>
      <c r="G176" s="133">
        <v>1515515015.25</v>
      </c>
      <c r="H176" s="134">
        <f t="shared" si="48"/>
        <v>88.170549937537089</v>
      </c>
      <c r="I176" s="134">
        <f t="shared" si="49"/>
        <v>83.455805863816238</v>
      </c>
      <c r="J176" s="135">
        <f t="shared" si="50"/>
        <v>90.280314280955679</v>
      </c>
      <c r="K176" s="150">
        <f t="shared" si="51"/>
        <v>92.808224939179269</v>
      </c>
    </row>
    <row r="177" spans="1:11" s="120" customFormat="1" x14ac:dyDescent="0.2">
      <c r="A177" s="149" t="s">
        <v>562</v>
      </c>
      <c r="B177" s="132" t="s">
        <v>563</v>
      </c>
      <c r="C177" s="133">
        <v>5716380889</v>
      </c>
      <c r="D177" s="133">
        <v>5198557948</v>
      </c>
      <c r="E177" s="133">
        <v>2981197524</v>
      </c>
      <c r="F177" s="133">
        <v>1313612526</v>
      </c>
      <c r="G177" s="133">
        <v>840044212.13</v>
      </c>
      <c r="H177" s="134">
        <f t="shared" si="48"/>
        <v>90.94141991139108</v>
      </c>
      <c r="I177" s="134">
        <f t="shared" si="49"/>
        <v>57.346624849049391</v>
      </c>
      <c r="J177" s="135">
        <f t="shared" si="50"/>
        <v>44.063250268552153</v>
      </c>
      <c r="K177" s="150">
        <f t="shared" si="51"/>
        <v>63.949162748011126</v>
      </c>
    </row>
    <row r="178" spans="1:11" s="120" customFormat="1" x14ac:dyDescent="0.2">
      <c r="A178" s="149" t="s">
        <v>564</v>
      </c>
      <c r="B178" s="132" t="s">
        <v>565</v>
      </c>
      <c r="C178" s="133">
        <v>4066526556</v>
      </c>
      <c r="D178" s="133">
        <v>4066526556</v>
      </c>
      <c r="E178" s="133">
        <v>4066526556</v>
      </c>
      <c r="F178" s="133">
        <v>2309009738.46</v>
      </c>
      <c r="G178" s="133">
        <v>2309009738.46</v>
      </c>
      <c r="H178" s="134">
        <f t="shared" si="48"/>
        <v>100</v>
      </c>
      <c r="I178" s="134">
        <f t="shared" si="49"/>
        <v>100</v>
      </c>
      <c r="J178" s="135">
        <f t="shared" si="50"/>
        <v>56.780884291857056</v>
      </c>
      <c r="K178" s="150">
        <f t="shared" si="51"/>
        <v>100</v>
      </c>
    </row>
    <row r="179" spans="1:11" s="126" customFormat="1" ht="16.5" customHeight="1" x14ac:dyDescent="0.2">
      <c r="A179" s="123" t="s">
        <v>566</v>
      </c>
      <c r="B179" s="124" t="s">
        <v>567</v>
      </c>
      <c r="C179" s="143">
        <f>C180+C181</f>
        <v>504241389</v>
      </c>
      <c r="D179" s="143">
        <f t="shared" ref="D179:G179" si="65">D180+D181</f>
        <v>162949456</v>
      </c>
      <c r="E179" s="143">
        <f t="shared" si="65"/>
        <v>91121633</v>
      </c>
      <c r="F179" s="143">
        <f t="shared" si="65"/>
        <v>60363782</v>
      </c>
      <c r="G179" s="143">
        <f t="shared" si="65"/>
        <v>60363782</v>
      </c>
      <c r="H179" s="140">
        <f t="shared" si="48"/>
        <v>32.31576375020655</v>
      </c>
      <c r="I179" s="140">
        <f t="shared" si="49"/>
        <v>55.92018239078994</v>
      </c>
      <c r="J179" s="141">
        <f t="shared" si="50"/>
        <v>66.245281183667998</v>
      </c>
      <c r="K179" s="142">
        <f t="shared" si="51"/>
        <v>100</v>
      </c>
    </row>
    <row r="180" spans="1:11" s="120" customFormat="1" x14ac:dyDescent="0.2">
      <c r="A180" s="149" t="s">
        <v>568</v>
      </c>
      <c r="B180" s="132" t="s">
        <v>569</v>
      </c>
      <c r="C180" s="133">
        <v>413448391</v>
      </c>
      <c r="D180" s="133">
        <v>162949456</v>
      </c>
      <c r="E180" s="133">
        <v>91121633</v>
      </c>
      <c r="F180" s="133">
        <v>60363782</v>
      </c>
      <c r="G180" s="133">
        <v>60363782</v>
      </c>
      <c r="H180" s="134">
        <f t="shared" si="48"/>
        <v>39.41228447059067</v>
      </c>
      <c r="I180" s="134">
        <f t="shared" si="49"/>
        <v>55.92018239078994</v>
      </c>
      <c r="J180" s="135">
        <f t="shared" si="50"/>
        <v>66.245281183667998</v>
      </c>
      <c r="K180" s="150">
        <f t="shared" si="51"/>
        <v>100</v>
      </c>
    </row>
    <row r="181" spans="1:11" s="120" customFormat="1" x14ac:dyDescent="0.2">
      <c r="A181" s="149" t="s">
        <v>693</v>
      </c>
      <c r="B181" s="132" t="s">
        <v>694</v>
      </c>
      <c r="C181" s="133">
        <v>90792998</v>
      </c>
      <c r="D181" s="133">
        <v>0</v>
      </c>
      <c r="E181" s="133">
        <v>0</v>
      </c>
      <c r="F181" s="133">
        <v>0</v>
      </c>
      <c r="G181" s="133">
        <v>0</v>
      </c>
      <c r="H181" s="177">
        <v>0</v>
      </c>
      <c r="I181" s="177">
        <v>0</v>
      </c>
      <c r="J181" s="177">
        <v>0</v>
      </c>
      <c r="K181" s="191">
        <v>0</v>
      </c>
    </row>
    <row r="182" spans="1:11" s="126" customFormat="1" ht="18" customHeight="1" x14ac:dyDescent="0.2">
      <c r="A182" s="123" t="s">
        <v>702</v>
      </c>
      <c r="B182" s="124" t="s">
        <v>703</v>
      </c>
      <c r="C182" s="143">
        <f>C183+C184</f>
        <v>8173127203</v>
      </c>
      <c r="D182" s="143">
        <f t="shared" ref="D182:G182" si="66">D183+D184</f>
        <v>3273865866</v>
      </c>
      <c r="E182" s="143">
        <f t="shared" si="66"/>
        <v>3104010343</v>
      </c>
      <c r="F182" s="143">
        <f t="shared" si="66"/>
        <v>2559138487</v>
      </c>
      <c r="G182" s="143">
        <f t="shared" si="66"/>
        <v>1855193310</v>
      </c>
      <c r="H182" s="140">
        <f t="shared" si="48"/>
        <v>40.056465349007489</v>
      </c>
      <c r="I182" s="140">
        <f t="shared" si="49"/>
        <v>94.811775132145868</v>
      </c>
      <c r="J182" s="141">
        <f t="shared" si="50"/>
        <v>82.446197151734168</v>
      </c>
      <c r="K182" s="142">
        <f t="shared" si="51"/>
        <v>72.492884594721048</v>
      </c>
    </row>
    <row r="183" spans="1:11" s="120" customFormat="1" x14ac:dyDescent="0.2">
      <c r="A183" s="149" t="s">
        <v>704</v>
      </c>
      <c r="B183" s="132" t="s">
        <v>705</v>
      </c>
      <c r="C183" s="133">
        <v>6218758251</v>
      </c>
      <c r="D183" s="133">
        <v>2401432132</v>
      </c>
      <c r="E183" s="133">
        <v>2310748821</v>
      </c>
      <c r="F183" s="133">
        <v>2015996717</v>
      </c>
      <c r="G183" s="133">
        <v>1318051540</v>
      </c>
      <c r="H183" s="134">
        <f t="shared" si="48"/>
        <v>38.615942847011951</v>
      </c>
      <c r="I183" s="134">
        <f t="shared" si="49"/>
        <v>96.223782059396541</v>
      </c>
      <c r="J183" s="135">
        <f t="shared" si="50"/>
        <v>87.244303607501436</v>
      </c>
      <c r="K183" s="150">
        <f t="shared" si="51"/>
        <v>65.379647143542456</v>
      </c>
    </row>
    <row r="184" spans="1:11" s="120" customFormat="1" x14ac:dyDescent="0.2">
      <c r="A184" s="149" t="s">
        <v>784</v>
      </c>
      <c r="B184" s="132" t="s">
        <v>785</v>
      </c>
      <c r="C184" s="133">
        <v>1954368952</v>
      </c>
      <c r="D184" s="133">
        <v>872433734</v>
      </c>
      <c r="E184" s="133">
        <v>793261522</v>
      </c>
      <c r="F184" s="133">
        <v>543141770</v>
      </c>
      <c r="G184" s="133">
        <v>537141770</v>
      </c>
      <c r="H184" s="134">
        <f t="shared" si="48"/>
        <v>44.64017570004868</v>
      </c>
      <c r="I184" s="134">
        <f t="shared" si="49"/>
        <v>90.925131741868199</v>
      </c>
      <c r="J184" s="135">
        <f t="shared" si="50"/>
        <v>68.469446070018762</v>
      </c>
      <c r="K184" s="150">
        <f t="shared" si="51"/>
        <v>98.895316042439532</v>
      </c>
    </row>
    <row r="185" spans="1:11" s="120" customFormat="1" x14ac:dyDescent="0.2">
      <c r="A185" s="149"/>
      <c r="B185" s="132"/>
      <c r="C185" s="133"/>
      <c r="D185" s="133"/>
      <c r="E185" s="133"/>
      <c r="F185" s="133"/>
      <c r="G185" s="133"/>
      <c r="H185" s="134"/>
      <c r="I185" s="134"/>
      <c r="J185" s="135"/>
      <c r="K185" s="150"/>
    </row>
    <row r="186" spans="1:11" s="126" customFormat="1" x14ac:dyDescent="0.2">
      <c r="A186" s="123" t="s">
        <v>905</v>
      </c>
      <c r="B186" s="124" t="s">
        <v>906</v>
      </c>
      <c r="C186" s="143">
        <f>C187</f>
        <v>5400000000</v>
      </c>
      <c r="D186" s="143">
        <f t="shared" ref="D186:G187" si="67">D187</f>
        <v>4172767471</v>
      </c>
      <c r="E186" s="143">
        <f t="shared" si="67"/>
        <v>3853529337</v>
      </c>
      <c r="F186" s="143">
        <f t="shared" si="67"/>
        <v>593109020.58000004</v>
      </c>
      <c r="G186" s="143">
        <f t="shared" si="67"/>
        <v>381177077.99000001</v>
      </c>
      <c r="H186" s="140">
        <f t="shared" si="48"/>
        <v>77.273471685185186</v>
      </c>
      <c r="I186" s="140">
        <f t="shared" si="49"/>
        <v>92.34948661245447</v>
      </c>
      <c r="J186" s="141">
        <f t="shared" si="50"/>
        <v>15.39131971528572</v>
      </c>
      <c r="K186" s="142">
        <f t="shared" si="51"/>
        <v>64.267624460887092</v>
      </c>
    </row>
    <row r="187" spans="1:11" s="120" customFormat="1" x14ac:dyDescent="0.2">
      <c r="A187" s="149" t="s">
        <v>908</v>
      </c>
      <c r="B187" s="132" t="s">
        <v>513</v>
      </c>
      <c r="C187" s="133">
        <f>C188</f>
        <v>5400000000</v>
      </c>
      <c r="D187" s="133">
        <f t="shared" si="67"/>
        <v>4172767471</v>
      </c>
      <c r="E187" s="133">
        <f t="shared" si="67"/>
        <v>3853529337</v>
      </c>
      <c r="F187" s="133">
        <f t="shared" si="67"/>
        <v>593109020.58000004</v>
      </c>
      <c r="G187" s="133">
        <f t="shared" si="67"/>
        <v>381177077.99000001</v>
      </c>
      <c r="H187" s="134">
        <f t="shared" si="48"/>
        <v>77.273471685185186</v>
      </c>
      <c r="I187" s="134">
        <f t="shared" si="49"/>
        <v>92.34948661245447</v>
      </c>
      <c r="J187" s="135">
        <f t="shared" si="50"/>
        <v>15.39131971528572</v>
      </c>
      <c r="K187" s="150">
        <f t="shared" si="51"/>
        <v>64.267624460887092</v>
      </c>
    </row>
    <row r="188" spans="1:11" s="120" customFormat="1" x14ac:dyDescent="0.2">
      <c r="A188" s="149" t="s">
        <v>910</v>
      </c>
      <c r="B188" s="132" t="s">
        <v>516</v>
      </c>
      <c r="C188" s="133">
        <v>5400000000</v>
      </c>
      <c r="D188" s="133">
        <v>4172767471</v>
      </c>
      <c r="E188" s="133">
        <v>3853529337</v>
      </c>
      <c r="F188" s="133">
        <v>593109020.58000004</v>
      </c>
      <c r="G188" s="133">
        <v>381177077.99000001</v>
      </c>
      <c r="H188" s="134">
        <f t="shared" si="48"/>
        <v>77.273471685185186</v>
      </c>
      <c r="I188" s="134">
        <f t="shared" si="49"/>
        <v>92.34948661245447</v>
      </c>
      <c r="J188" s="135">
        <f t="shared" si="50"/>
        <v>15.39131971528572</v>
      </c>
      <c r="K188" s="150">
        <f t="shared" si="51"/>
        <v>64.267624460887092</v>
      </c>
    </row>
    <row r="189" spans="1:11" s="120" customFormat="1" x14ac:dyDescent="0.2">
      <c r="A189" s="149"/>
      <c r="B189" s="132"/>
      <c r="C189" s="133"/>
      <c r="D189" s="133"/>
      <c r="E189" s="133"/>
      <c r="F189" s="133"/>
      <c r="G189" s="133"/>
      <c r="H189" s="134"/>
      <c r="I189" s="134"/>
      <c r="J189" s="135"/>
      <c r="K189" s="150"/>
    </row>
    <row r="190" spans="1:11" s="126" customFormat="1" x14ac:dyDescent="0.2">
      <c r="A190" s="123" t="s">
        <v>916</v>
      </c>
      <c r="B190" s="124" t="s">
        <v>917</v>
      </c>
      <c r="C190" s="143">
        <f>C191</f>
        <v>2000000000</v>
      </c>
      <c r="D190" s="143">
        <f t="shared" ref="D190:G191" si="68">D191</f>
        <v>0</v>
      </c>
      <c r="E190" s="143">
        <f t="shared" si="68"/>
        <v>0</v>
      </c>
      <c r="F190" s="143">
        <f t="shared" si="68"/>
        <v>0</v>
      </c>
      <c r="G190" s="143">
        <f t="shared" si="68"/>
        <v>0</v>
      </c>
      <c r="H190" s="147">
        <v>0</v>
      </c>
      <c r="I190" s="147">
        <v>0</v>
      </c>
      <c r="J190" s="147">
        <v>0</v>
      </c>
      <c r="K190" s="148">
        <v>0</v>
      </c>
    </row>
    <row r="191" spans="1:11" s="120" customFormat="1" x14ac:dyDescent="0.2">
      <c r="A191" s="149" t="s">
        <v>919</v>
      </c>
      <c r="B191" s="132" t="s">
        <v>920</v>
      </c>
      <c r="C191" s="133">
        <f>C192</f>
        <v>2000000000</v>
      </c>
      <c r="D191" s="133">
        <f t="shared" si="68"/>
        <v>0</v>
      </c>
      <c r="E191" s="133">
        <f t="shared" si="68"/>
        <v>0</v>
      </c>
      <c r="F191" s="133">
        <f t="shared" si="68"/>
        <v>0</v>
      </c>
      <c r="G191" s="133">
        <f t="shared" si="68"/>
        <v>0</v>
      </c>
      <c r="H191" s="177">
        <v>0</v>
      </c>
      <c r="I191" s="177">
        <v>0</v>
      </c>
      <c r="J191" s="177">
        <v>0</v>
      </c>
      <c r="K191" s="191">
        <v>0</v>
      </c>
    </row>
    <row r="192" spans="1:11" s="120" customFormat="1" x14ac:dyDescent="0.2">
      <c r="A192" s="149" t="s">
        <v>922</v>
      </c>
      <c r="B192" s="132" t="s">
        <v>923</v>
      </c>
      <c r="C192" s="133">
        <v>2000000000</v>
      </c>
      <c r="D192" s="133">
        <v>0</v>
      </c>
      <c r="E192" s="133">
        <v>0</v>
      </c>
      <c r="F192" s="133">
        <v>0</v>
      </c>
      <c r="G192" s="133">
        <v>0</v>
      </c>
      <c r="H192" s="177">
        <v>0</v>
      </c>
      <c r="I192" s="177">
        <v>0</v>
      </c>
      <c r="J192" s="177">
        <v>0</v>
      </c>
      <c r="K192" s="191">
        <v>0</v>
      </c>
    </row>
    <row r="193" spans="1:11" s="120" customFormat="1" x14ac:dyDescent="0.2">
      <c r="A193" s="149"/>
      <c r="B193" s="132"/>
      <c r="C193" s="133"/>
      <c r="D193" s="133"/>
      <c r="E193" s="133"/>
      <c r="F193" s="133"/>
      <c r="G193" s="133"/>
      <c r="H193" s="177"/>
      <c r="I193" s="177"/>
      <c r="J193" s="177"/>
      <c r="K193" s="191"/>
    </row>
    <row r="194" spans="1:11" s="126" customFormat="1" x14ac:dyDescent="0.2">
      <c r="A194" s="123" t="s">
        <v>927</v>
      </c>
      <c r="B194" s="124" t="s">
        <v>928</v>
      </c>
      <c r="C194" s="143">
        <f>C195</f>
        <v>3945501127</v>
      </c>
      <c r="D194" s="143">
        <f t="shared" ref="D194:G195" si="69">D195</f>
        <v>2314485730</v>
      </c>
      <c r="E194" s="143">
        <f t="shared" si="69"/>
        <v>1864996289</v>
      </c>
      <c r="F194" s="143">
        <f t="shared" si="69"/>
        <v>1130886900</v>
      </c>
      <c r="G194" s="143">
        <f t="shared" si="69"/>
        <v>1080896249</v>
      </c>
      <c r="H194" s="140">
        <f t="shared" si="48"/>
        <v>58.661388135500083</v>
      </c>
      <c r="I194" s="140">
        <f t="shared" si="49"/>
        <v>80.579295211295161</v>
      </c>
      <c r="J194" s="141">
        <f t="shared" si="50"/>
        <v>60.63748794944653</v>
      </c>
      <c r="K194" s="142">
        <f t="shared" si="51"/>
        <v>95.579518075591821</v>
      </c>
    </row>
    <row r="195" spans="1:11" s="120" customFormat="1" x14ac:dyDescent="0.2">
      <c r="A195" s="149" t="s">
        <v>929</v>
      </c>
      <c r="B195" s="132" t="s">
        <v>930</v>
      </c>
      <c r="C195" s="133">
        <f>C196</f>
        <v>3945501127</v>
      </c>
      <c r="D195" s="133">
        <f t="shared" si="69"/>
        <v>2314485730</v>
      </c>
      <c r="E195" s="133">
        <f t="shared" si="69"/>
        <v>1864996289</v>
      </c>
      <c r="F195" s="133">
        <f t="shared" si="69"/>
        <v>1130886900</v>
      </c>
      <c r="G195" s="133">
        <f t="shared" si="69"/>
        <v>1080896249</v>
      </c>
      <c r="H195" s="134">
        <f t="shared" si="48"/>
        <v>58.661388135500083</v>
      </c>
      <c r="I195" s="134">
        <f t="shared" si="49"/>
        <v>80.579295211295161</v>
      </c>
      <c r="J195" s="135">
        <f t="shared" si="50"/>
        <v>60.63748794944653</v>
      </c>
      <c r="K195" s="150">
        <f t="shared" si="51"/>
        <v>95.579518075591821</v>
      </c>
    </row>
    <row r="196" spans="1:11" s="120" customFormat="1" x14ac:dyDescent="0.2">
      <c r="A196" s="149" t="s">
        <v>931</v>
      </c>
      <c r="B196" s="132" t="s">
        <v>932</v>
      </c>
      <c r="C196" s="133">
        <v>3945501127</v>
      </c>
      <c r="D196" s="133">
        <v>2314485730</v>
      </c>
      <c r="E196" s="133">
        <v>1864996289</v>
      </c>
      <c r="F196" s="133">
        <v>1130886900</v>
      </c>
      <c r="G196" s="133">
        <v>1080896249</v>
      </c>
      <c r="H196" s="134">
        <f t="shared" si="48"/>
        <v>58.661388135500083</v>
      </c>
      <c r="I196" s="134">
        <f t="shared" si="49"/>
        <v>80.579295211295161</v>
      </c>
      <c r="J196" s="135">
        <f t="shared" si="50"/>
        <v>60.63748794944653</v>
      </c>
      <c r="K196" s="150">
        <f t="shared" si="51"/>
        <v>95.579518075591821</v>
      </c>
    </row>
    <row r="197" spans="1:11" s="120" customFormat="1" x14ac:dyDescent="0.2">
      <c r="A197" s="149"/>
      <c r="B197" s="132"/>
      <c r="C197" s="133"/>
      <c r="D197" s="133"/>
      <c r="E197" s="133"/>
      <c r="F197" s="133"/>
      <c r="G197" s="133"/>
      <c r="H197" s="134"/>
      <c r="I197" s="134"/>
      <c r="J197" s="135"/>
      <c r="K197" s="150"/>
    </row>
    <row r="198" spans="1:11" s="126" customFormat="1" x14ac:dyDescent="0.2">
      <c r="A198" s="123" t="s">
        <v>945</v>
      </c>
      <c r="B198" s="124" t="s">
        <v>946</v>
      </c>
      <c r="C198" s="143">
        <f>C199+C205</f>
        <v>14345791628</v>
      </c>
      <c r="D198" s="143">
        <f t="shared" ref="D198:G198" si="70">D199+D205</f>
        <v>13169400609</v>
      </c>
      <c r="E198" s="143">
        <f t="shared" si="70"/>
        <v>9696830660</v>
      </c>
      <c r="F198" s="143">
        <f t="shared" si="70"/>
        <v>6845106376.21</v>
      </c>
      <c r="G198" s="143">
        <f t="shared" si="70"/>
        <v>6438844621.1000004</v>
      </c>
      <c r="H198" s="140">
        <f t="shared" si="48"/>
        <v>91.799748319891037</v>
      </c>
      <c r="I198" s="140">
        <f t="shared" si="49"/>
        <v>73.631526201527834</v>
      </c>
      <c r="J198" s="141">
        <f t="shared" si="50"/>
        <v>70.591171654120643</v>
      </c>
      <c r="K198" s="142">
        <f t="shared" si="51"/>
        <v>94.06493145932761</v>
      </c>
    </row>
    <row r="199" spans="1:11" s="126" customFormat="1" x14ac:dyDescent="0.2">
      <c r="A199" s="123" t="s">
        <v>948</v>
      </c>
      <c r="B199" s="124" t="s">
        <v>949</v>
      </c>
      <c r="C199" s="143">
        <f>C200+C202</f>
        <v>481975795</v>
      </c>
      <c r="D199" s="143">
        <f t="shared" ref="D199:G199" si="71">D200+D202</f>
        <v>32372750</v>
      </c>
      <c r="E199" s="143">
        <f t="shared" si="71"/>
        <v>32372750</v>
      </c>
      <c r="F199" s="143">
        <f t="shared" si="71"/>
        <v>18620528</v>
      </c>
      <c r="G199" s="143">
        <f t="shared" si="71"/>
        <v>18620528</v>
      </c>
      <c r="H199" s="140">
        <f t="shared" si="48"/>
        <v>6.7166754712236125</v>
      </c>
      <c r="I199" s="140">
        <f t="shared" si="49"/>
        <v>100</v>
      </c>
      <c r="J199" s="141">
        <f t="shared" si="50"/>
        <v>57.519141870863614</v>
      </c>
      <c r="K199" s="142">
        <f t="shared" si="51"/>
        <v>100</v>
      </c>
    </row>
    <row r="200" spans="1:11" s="126" customFormat="1" ht="16.5" customHeight="1" x14ac:dyDescent="0.2">
      <c r="A200" s="123" t="s">
        <v>950</v>
      </c>
      <c r="B200" s="124" t="s">
        <v>951</v>
      </c>
      <c r="C200" s="143">
        <f>C201</f>
        <v>449603045</v>
      </c>
      <c r="D200" s="143">
        <f t="shared" ref="D200:G200" si="72">D201</f>
        <v>0</v>
      </c>
      <c r="E200" s="143">
        <f t="shared" si="72"/>
        <v>0</v>
      </c>
      <c r="F200" s="143">
        <f t="shared" si="72"/>
        <v>0</v>
      </c>
      <c r="G200" s="143">
        <f t="shared" si="72"/>
        <v>0</v>
      </c>
      <c r="H200" s="147">
        <v>0</v>
      </c>
      <c r="I200" s="147">
        <v>0</v>
      </c>
      <c r="J200" s="147">
        <v>0</v>
      </c>
      <c r="K200" s="148">
        <v>0</v>
      </c>
    </row>
    <row r="201" spans="1:11" s="120" customFormat="1" x14ac:dyDescent="0.2">
      <c r="A201" s="149" t="s">
        <v>952</v>
      </c>
      <c r="B201" s="132" t="s">
        <v>953</v>
      </c>
      <c r="C201" s="133">
        <v>449603045</v>
      </c>
      <c r="D201" s="133">
        <v>0</v>
      </c>
      <c r="E201" s="133">
        <v>0</v>
      </c>
      <c r="F201" s="133">
        <v>0</v>
      </c>
      <c r="G201" s="133">
        <v>0</v>
      </c>
      <c r="H201" s="177">
        <v>0</v>
      </c>
      <c r="I201" s="177">
        <v>0</v>
      </c>
      <c r="J201" s="177">
        <v>0</v>
      </c>
      <c r="K201" s="191">
        <v>0</v>
      </c>
    </row>
    <row r="202" spans="1:11" s="126" customFormat="1" x14ac:dyDescent="0.2">
      <c r="A202" s="123" t="s">
        <v>956</v>
      </c>
      <c r="B202" s="124" t="s">
        <v>957</v>
      </c>
      <c r="C202" s="143">
        <f>C203</f>
        <v>32372750</v>
      </c>
      <c r="D202" s="143">
        <f t="shared" ref="D202:G202" si="73">D203</f>
        <v>32372750</v>
      </c>
      <c r="E202" s="143">
        <f t="shared" si="73"/>
        <v>32372750</v>
      </c>
      <c r="F202" s="143">
        <f t="shared" si="73"/>
        <v>18620528</v>
      </c>
      <c r="G202" s="143">
        <f t="shared" si="73"/>
        <v>18620528</v>
      </c>
      <c r="H202" s="140">
        <f t="shared" si="48"/>
        <v>100</v>
      </c>
      <c r="I202" s="140">
        <f t="shared" si="49"/>
        <v>100</v>
      </c>
      <c r="J202" s="141">
        <f t="shared" si="50"/>
        <v>57.519141870863614</v>
      </c>
      <c r="K202" s="142">
        <f t="shared" si="51"/>
        <v>100</v>
      </c>
    </row>
    <row r="203" spans="1:11" s="120" customFormat="1" x14ac:dyDescent="0.2">
      <c r="A203" s="149" t="s">
        <v>958</v>
      </c>
      <c r="B203" s="132" t="s">
        <v>959</v>
      </c>
      <c r="C203" s="133">
        <v>32372750</v>
      </c>
      <c r="D203" s="133">
        <v>32372750</v>
      </c>
      <c r="E203" s="133">
        <v>32372750</v>
      </c>
      <c r="F203" s="133">
        <v>18620528</v>
      </c>
      <c r="G203" s="133">
        <v>18620528</v>
      </c>
      <c r="H203" s="134">
        <f t="shared" si="48"/>
        <v>100</v>
      </c>
      <c r="I203" s="134">
        <f t="shared" si="49"/>
        <v>100</v>
      </c>
      <c r="J203" s="135">
        <f t="shared" si="50"/>
        <v>57.519141870863614</v>
      </c>
      <c r="K203" s="150">
        <f t="shared" si="51"/>
        <v>100</v>
      </c>
    </row>
    <row r="204" spans="1:11" s="120" customFormat="1" x14ac:dyDescent="0.2">
      <c r="A204" s="149"/>
      <c r="B204" s="132"/>
      <c r="C204" s="133"/>
      <c r="D204" s="133"/>
      <c r="E204" s="133"/>
      <c r="F204" s="133"/>
      <c r="G204" s="133"/>
      <c r="H204" s="134"/>
      <c r="I204" s="134"/>
      <c r="J204" s="135"/>
      <c r="K204" s="150"/>
    </row>
    <row r="205" spans="1:11" s="126" customFormat="1" x14ac:dyDescent="0.2">
      <c r="A205" s="123" t="s">
        <v>961</v>
      </c>
      <c r="B205" s="124" t="s">
        <v>962</v>
      </c>
      <c r="C205" s="143">
        <f>C206+C209+C217</f>
        <v>13863815833</v>
      </c>
      <c r="D205" s="143">
        <f t="shared" ref="D205:G205" si="74">D206+D209+D217</f>
        <v>13137027859</v>
      </c>
      <c r="E205" s="143">
        <f t="shared" si="74"/>
        <v>9664457910</v>
      </c>
      <c r="F205" s="143">
        <f t="shared" si="74"/>
        <v>6826485848.21</v>
      </c>
      <c r="G205" s="143">
        <f t="shared" si="74"/>
        <v>6420224093.1000004</v>
      </c>
      <c r="H205" s="140">
        <f t="shared" si="48"/>
        <v>94.757662805430314</v>
      </c>
      <c r="I205" s="140">
        <f t="shared" si="49"/>
        <v>73.566548033001325</v>
      </c>
      <c r="J205" s="141">
        <f t="shared" si="50"/>
        <v>70.634958647256397</v>
      </c>
      <c r="K205" s="142">
        <f t="shared" si="51"/>
        <v>94.048742440204023</v>
      </c>
    </row>
    <row r="206" spans="1:11" s="126" customFormat="1" x14ac:dyDescent="0.2">
      <c r="A206" s="123" t="s">
        <v>964</v>
      </c>
      <c r="B206" s="124" t="s">
        <v>168</v>
      </c>
      <c r="C206" s="143">
        <f>C207</f>
        <v>6927445008</v>
      </c>
      <c r="D206" s="143">
        <f t="shared" ref="D206:G206" si="75">D207</f>
        <v>6912218491</v>
      </c>
      <c r="E206" s="143">
        <f t="shared" si="75"/>
        <v>5987862742</v>
      </c>
      <c r="F206" s="143">
        <f t="shared" si="75"/>
        <v>3961629296</v>
      </c>
      <c r="G206" s="143">
        <f t="shared" si="75"/>
        <v>3579059281</v>
      </c>
      <c r="H206" s="140">
        <f t="shared" si="48"/>
        <v>99.780200102889069</v>
      </c>
      <c r="I206" s="140">
        <f t="shared" si="49"/>
        <v>86.627220331597584</v>
      </c>
      <c r="J206" s="141">
        <f t="shared" si="50"/>
        <v>66.160990435074339</v>
      </c>
      <c r="K206" s="142">
        <f t="shared" si="51"/>
        <v>90.343114248819916</v>
      </c>
    </row>
    <row r="207" spans="1:11" s="120" customFormat="1" x14ac:dyDescent="0.2">
      <c r="A207" s="149" t="s">
        <v>966</v>
      </c>
      <c r="B207" s="132" t="s">
        <v>170</v>
      </c>
      <c r="C207" s="133">
        <f>C208</f>
        <v>6927445008</v>
      </c>
      <c r="D207" s="133">
        <v>6912218491</v>
      </c>
      <c r="E207" s="133">
        <v>5987862742</v>
      </c>
      <c r="F207" s="133">
        <v>3961629296</v>
      </c>
      <c r="G207" s="133">
        <v>3579059281</v>
      </c>
      <c r="H207" s="134">
        <f t="shared" si="48"/>
        <v>99.780200102889069</v>
      </c>
      <c r="I207" s="134">
        <f t="shared" si="49"/>
        <v>86.627220331597584</v>
      </c>
      <c r="J207" s="135">
        <f t="shared" si="50"/>
        <v>66.160990435074339</v>
      </c>
      <c r="K207" s="150">
        <f t="shared" si="51"/>
        <v>90.343114248819916</v>
      </c>
    </row>
    <row r="208" spans="1:11" s="120" customFormat="1" ht="12" thickBot="1" x14ac:dyDescent="0.25">
      <c r="A208" s="157" t="s">
        <v>968</v>
      </c>
      <c r="B208" s="158" t="s">
        <v>969</v>
      </c>
      <c r="C208" s="159">
        <v>6927445008</v>
      </c>
      <c r="D208" s="159">
        <v>6912218491</v>
      </c>
      <c r="E208" s="159">
        <v>5987862742</v>
      </c>
      <c r="F208" s="159">
        <v>3961629296</v>
      </c>
      <c r="G208" s="159">
        <v>3579059281</v>
      </c>
      <c r="H208" s="160">
        <f t="shared" si="48"/>
        <v>99.780200102889069</v>
      </c>
      <c r="I208" s="160">
        <f t="shared" si="49"/>
        <v>86.627220331597584</v>
      </c>
      <c r="J208" s="161">
        <f t="shared" si="50"/>
        <v>66.160990435074339</v>
      </c>
      <c r="K208" s="162">
        <f t="shared" si="51"/>
        <v>90.343114248819916</v>
      </c>
    </row>
    <row r="209" spans="1:11" s="126" customFormat="1" x14ac:dyDescent="0.2">
      <c r="A209" s="192" t="s">
        <v>970</v>
      </c>
      <c r="B209" s="193" t="s">
        <v>971</v>
      </c>
      <c r="C209" s="136">
        <f>C210+C213</f>
        <v>5980948017</v>
      </c>
      <c r="D209" s="136">
        <f t="shared" ref="D209:G209" si="76">D210+D213</f>
        <v>5814852916</v>
      </c>
      <c r="E209" s="136">
        <f t="shared" si="76"/>
        <v>3281411373</v>
      </c>
      <c r="F209" s="136">
        <f t="shared" si="76"/>
        <v>2603103078.21</v>
      </c>
      <c r="G209" s="136">
        <f t="shared" si="76"/>
        <v>2586611338.0999999</v>
      </c>
      <c r="H209" s="137">
        <f t="shared" si="48"/>
        <v>97.222930202237194</v>
      </c>
      <c r="I209" s="137">
        <f t="shared" si="49"/>
        <v>56.431545567918882</v>
      </c>
      <c r="J209" s="138">
        <f t="shared" si="50"/>
        <v>79.328763824882373</v>
      </c>
      <c r="K209" s="139">
        <f t="shared" si="51"/>
        <v>99.36645843001574</v>
      </c>
    </row>
    <row r="210" spans="1:11" s="127" customFormat="1" x14ac:dyDescent="0.2">
      <c r="A210" s="151" t="s">
        <v>973</v>
      </c>
      <c r="B210" s="152" t="s">
        <v>974</v>
      </c>
      <c r="C210" s="153">
        <f>C211+C212</f>
        <v>3872549832</v>
      </c>
      <c r="D210" s="153">
        <f t="shared" ref="D210:G210" si="77">D211+D212</f>
        <v>3712219613</v>
      </c>
      <c r="E210" s="153">
        <f t="shared" si="77"/>
        <v>2175935408</v>
      </c>
      <c r="F210" s="153">
        <f t="shared" si="77"/>
        <v>1535517005.1100001</v>
      </c>
      <c r="G210" s="153">
        <f t="shared" si="77"/>
        <v>1522419328.8899999</v>
      </c>
      <c r="H210" s="154">
        <f t="shared" si="48"/>
        <v>95.85982812473722</v>
      </c>
      <c r="I210" s="154">
        <f t="shared" si="49"/>
        <v>58.615481702105868</v>
      </c>
      <c r="J210" s="155">
        <f t="shared" si="50"/>
        <v>70.568133569799429</v>
      </c>
      <c r="K210" s="156">
        <f t="shared" si="51"/>
        <v>99.147018484561684</v>
      </c>
    </row>
    <row r="211" spans="1:11" s="120" customFormat="1" x14ac:dyDescent="0.2">
      <c r="A211" s="149" t="s">
        <v>976</v>
      </c>
      <c r="B211" s="132" t="s">
        <v>17</v>
      </c>
      <c r="C211" s="133">
        <v>1842549832</v>
      </c>
      <c r="D211" s="133">
        <v>1789534284</v>
      </c>
      <c r="E211" s="133">
        <v>1182529268</v>
      </c>
      <c r="F211" s="133">
        <v>672548382.94000006</v>
      </c>
      <c r="G211" s="133">
        <v>665480634.72000003</v>
      </c>
      <c r="H211" s="134">
        <f t="shared" si="48"/>
        <v>97.122707506778568</v>
      </c>
      <c r="I211" s="134">
        <f t="shared" si="49"/>
        <v>66.080280136169776</v>
      </c>
      <c r="J211" s="135">
        <f t="shared" si="50"/>
        <v>56.873719842678774</v>
      </c>
      <c r="K211" s="150">
        <f t="shared" si="51"/>
        <v>98.949109328149177</v>
      </c>
    </row>
    <row r="212" spans="1:11" s="120" customFormat="1" x14ac:dyDescent="0.2">
      <c r="A212" s="149" t="s">
        <v>977</v>
      </c>
      <c r="B212" s="132" t="s">
        <v>24</v>
      </c>
      <c r="C212" s="133">
        <v>2030000000</v>
      </c>
      <c r="D212" s="133">
        <v>1922685329</v>
      </c>
      <c r="E212" s="133">
        <v>993406140</v>
      </c>
      <c r="F212" s="133">
        <v>862968622.16999996</v>
      </c>
      <c r="G212" s="133">
        <v>856938694.16999996</v>
      </c>
      <c r="H212" s="134">
        <f t="shared" si="48"/>
        <v>94.713563004926101</v>
      </c>
      <c r="I212" s="134">
        <f t="shared" si="49"/>
        <v>51.667640305794414</v>
      </c>
      <c r="J212" s="135">
        <f t="shared" si="50"/>
        <v>86.869668650326631</v>
      </c>
      <c r="K212" s="150">
        <f t="shared" si="51"/>
        <v>99.301257560809418</v>
      </c>
    </row>
    <row r="213" spans="1:11" s="127" customFormat="1" x14ac:dyDescent="0.2">
      <c r="A213" s="151" t="s">
        <v>978</v>
      </c>
      <c r="B213" s="152" t="s">
        <v>26</v>
      </c>
      <c r="C213" s="153">
        <f>C214+C215+C216</f>
        <v>2108398185</v>
      </c>
      <c r="D213" s="153">
        <f t="shared" ref="D213:G213" si="78">D214+D215+D216</f>
        <v>2102633303</v>
      </c>
      <c r="E213" s="153">
        <f t="shared" si="78"/>
        <v>1105475965</v>
      </c>
      <c r="F213" s="153">
        <f t="shared" si="78"/>
        <v>1067586073.1</v>
      </c>
      <c r="G213" s="153">
        <f t="shared" si="78"/>
        <v>1064192009.21</v>
      </c>
      <c r="H213" s="154">
        <f t="shared" si="48"/>
        <v>99.726575272118239</v>
      </c>
      <c r="I213" s="154">
        <f t="shared" si="49"/>
        <v>52.575785013141683</v>
      </c>
      <c r="J213" s="155">
        <f t="shared" si="50"/>
        <v>96.57252684819791</v>
      </c>
      <c r="K213" s="156">
        <f t="shared" si="51"/>
        <v>99.682080538935423</v>
      </c>
    </row>
    <row r="214" spans="1:11" s="120" customFormat="1" x14ac:dyDescent="0.2">
      <c r="A214" s="149" t="s">
        <v>980</v>
      </c>
      <c r="B214" s="132" t="s">
        <v>981</v>
      </c>
      <c r="C214" s="133">
        <v>1101779105</v>
      </c>
      <c r="D214" s="133">
        <v>1101779105</v>
      </c>
      <c r="E214" s="133">
        <v>800984404</v>
      </c>
      <c r="F214" s="133">
        <v>791453558.10000002</v>
      </c>
      <c r="G214" s="133">
        <v>791123994.21000004</v>
      </c>
      <c r="H214" s="134">
        <f t="shared" si="48"/>
        <v>100</v>
      </c>
      <c r="I214" s="134">
        <f t="shared" si="49"/>
        <v>72.699182655129405</v>
      </c>
      <c r="J214" s="135">
        <f t="shared" si="50"/>
        <v>98.810108430026304</v>
      </c>
      <c r="K214" s="150">
        <f t="shared" si="51"/>
        <v>99.958359667901277</v>
      </c>
    </row>
    <row r="215" spans="1:11" s="120" customFormat="1" x14ac:dyDescent="0.2">
      <c r="A215" s="149" t="s">
        <v>982</v>
      </c>
      <c r="B215" s="132" t="s">
        <v>61</v>
      </c>
      <c r="C215" s="133">
        <v>860665170</v>
      </c>
      <c r="D215" s="133">
        <v>860665170</v>
      </c>
      <c r="E215" s="133">
        <v>212734873</v>
      </c>
      <c r="F215" s="133">
        <v>186875827</v>
      </c>
      <c r="G215" s="133">
        <v>183811327</v>
      </c>
      <c r="H215" s="134">
        <f t="shared" si="48"/>
        <v>100</v>
      </c>
      <c r="I215" s="134">
        <f t="shared" si="49"/>
        <v>24.7174953065662</v>
      </c>
      <c r="J215" s="135">
        <f t="shared" si="50"/>
        <v>87.844472495113664</v>
      </c>
      <c r="K215" s="150">
        <f t="shared" si="51"/>
        <v>98.360141036325686</v>
      </c>
    </row>
    <row r="216" spans="1:11" s="120" customFormat="1" x14ac:dyDescent="0.2">
      <c r="A216" s="149" t="s">
        <v>983</v>
      </c>
      <c r="B216" s="132" t="s">
        <v>984</v>
      </c>
      <c r="C216" s="133">
        <v>145953910</v>
      </c>
      <c r="D216" s="133">
        <v>140189028</v>
      </c>
      <c r="E216" s="133">
        <v>91756688</v>
      </c>
      <c r="F216" s="133">
        <v>89256688</v>
      </c>
      <c r="G216" s="133">
        <v>89256688</v>
      </c>
      <c r="H216" s="134">
        <f t="shared" si="48"/>
        <v>96.050203793786679</v>
      </c>
      <c r="I216" s="134">
        <f t="shared" si="49"/>
        <v>65.452117978876345</v>
      </c>
      <c r="J216" s="135">
        <f t="shared" si="50"/>
        <v>97.275402965721696</v>
      </c>
      <c r="K216" s="150">
        <f t="shared" si="51"/>
        <v>100</v>
      </c>
    </row>
    <row r="217" spans="1:11" s="126" customFormat="1" x14ac:dyDescent="0.2">
      <c r="A217" s="123" t="s">
        <v>985</v>
      </c>
      <c r="B217" s="124" t="s">
        <v>986</v>
      </c>
      <c r="C217" s="143">
        <f>C218+C228</f>
        <v>955422808</v>
      </c>
      <c r="D217" s="143">
        <f t="shared" ref="D217:G217" si="79">D218+D228</f>
        <v>409956452</v>
      </c>
      <c r="E217" s="143">
        <f t="shared" si="79"/>
        <v>395183795</v>
      </c>
      <c r="F217" s="143">
        <f t="shared" si="79"/>
        <v>261753474</v>
      </c>
      <c r="G217" s="143">
        <f t="shared" si="79"/>
        <v>254553474</v>
      </c>
      <c r="H217" s="140">
        <f t="shared" si="48"/>
        <v>42.908380307370678</v>
      </c>
      <c r="I217" s="140">
        <f t="shared" si="49"/>
        <v>96.396530185601264</v>
      </c>
      <c r="J217" s="141">
        <f t="shared" si="50"/>
        <v>66.235882470838661</v>
      </c>
      <c r="K217" s="142">
        <f t="shared" si="51"/>
        <v>97.249320175211878</v>
      </c>
    </row>
    <row r="218" spans="1:11" s="127" customFormat="1" x14ac:dyDescent="0.2">
      <c r="A218" s="151" t="s">
        <v>988</v>
      </c>
      <c r="B218" s="152" t="s">
        <v>989</v>
      </c>
      <c r="C218" s="153">
        <f>C219+C220+C221+C222+C223+C224+C225+C226+C227</f>
        <v>759653087</v>
      </c>
      <c r="D218" s="153">
        <f t="shared" ref="D218:G218" si="80">D219+D220+D221+D222+D223+D224+D225+D226+D227</f>
        <v>382631452</v>
      </c>
      <c r="E218" s="153">
        <f t="shared" si="80"/>
        <v>367858795</v>
      </c>
      <c r="F218" s="153">
        <f t="shared" si="80"/>
        <v>248608474</v>
      </c>
      <c r="G218" s="153">
        <f t="shared" si="80"/>
        <v>241408474</v>
      </c>
      <c r="H218" s="154">
        <f t="shared" ref="H218:H231" si="81">D218/C218*100</f>
        <v>50.369235450760428</v>
      </c>
      <c r="I218" s="154">
        <f t="shared" ref="I218:I231" si="82">E218/D218*100</f>
        <v>96.139194276167345</v>
      </c>
      <c r="J218" s="155">
        <f t="shared" ref="J218:J231" si="83">F218/E218*100</f>
        <v>67.582582604828033</v>
      </c>
      <c r="K218" s="156">
        <f t="shared" ref="K218:K231" si="84">G218/F218*100</f>
        <v>97.103879894295147</v>
      </c>
    </row>
    <row r="219" spans="1:11" s="120" customFormat="1" x14ac:dyDescent="0.2">
      <c r="A219" s="149" t="s">
        <v>991</v>
      </c>
      <c r="B219" s="132" t="s">
        <v>93</v>
      </c>
      <c r="C219" s="133">
        <v>500000</v>
      </c>
      <c r="D219" s="133">
        <v>0</v>
      </c>
      <c r="E219" s="133">
        <v>0</v>
      </c>
      <c r="F219" s="133">
        <v>0</v>
      </c>
      <c r="G219" s="133">
        <v>0</v>
      </c>
      <c r="H219" s="177">
        <v>0</v>
      </c>
      <c r="I219" s="177">
        <v>0</v>
      </c>
      <c r="J219" s="177">
        <v>0</v>
      </c>
      <c r="K219" s="191">
        <v>0</v>
      </c>
    </row>
    <row r="220" spans="1:11" s="120" customFormat="1" x14ac:dyDescent="0.2">
      <c r="A220" s="149" t="s">
        <v>992</v>
      </c>
      <c r="B220" s="132" t="s">
        <v>95</v>
      </c>
      <c r="C220" s="133">
        <v>285196800</v>
      </c>
      <c r="D220" s="133">
        <v>165136800</v>
      </c>
      <c r="E220" s="133">
        <v>165128768</v>
      </c>
      <c r="F220" s="133">
        <v>99262028</v>
      </c>
      <c r="G220" s="133">
        <v>99262028</v>
      </c>
      <c r="H220" s="134">
        <f t="shared" si="81"/>
        <v>57.90275346707957</v>
      </c>
      <c r="I220" s="134">
        <f t="shared" si="82"/>
        <v>99.995136153782809</v>
      </c>
      <c r="J220" s="135">
        <f t="shared" si="83"/>
        <v>60.111892798715729</v>
      </c>
      <c r="K220" s="150">
        <f t="shared" si="84"/>
        <v>100</v>
      </c>
    </row>
    <row r="221" spans="1:11" s="120" customFormat="1" x14ac:dyDescent="0.2">
      <c r="A221" s="149" t="s">
        <v>993</v>
      </c>
      <c r="B221" s="132" t="s">
        <v>97</v>
      </c>
      <c r="C221" s="133">
        <v>74956287</v>
      </c>
      <c r="D221" s="133">
        <v>45528000</v>
      </c>
      <c r="E221" s="133">
        <v>45528000</v>
      </c>
      <c r="F221" s="133">
        <v>23645000</v>
      </c>
      <c r="G221" s="133">
        <v>16445000</v>
      </c>
      <c r="H221" s="134">
        <f t="shared" si="81"/>
        <v>60.739401352684396</v>
      </c>
      <c r="I221" s="134">
        <f t="shared" si="82"/>
        <v>100</v>
      </c>
      <c r="J221" s="135">
        <f t="shared" si="83"/>
        <v>51.935072922157786</v>
      </c>
      <c r="K221" s="150">
        <f t="shared" si="84"/>
        <v>69.549587650666098</v>
      </c>
    </row>
    <row r="222" spans="1:11" s="120" customFormat="1" x14ac:dyDescent="0.2">
      <c r="A222" s="149" t="s">
        <v>994</v>
      </c>
      <c r="B222" s="132" t="s">
        <v>99</v>
      </c>
      <c r="C222" s="133">
        <v>212500000</v>
      </c>
      <c r="D222" s="133">
        <v>32377807</v>
      </c>
      <c r="E222" s="133">
        <v>32377803</v>
      </c>
      <c r="F222" s="133">
        <v>20754953</v>
      </c>
      <c r="G222" s="133">
        <v>20754953</v>
      </c>
      <c r="H222" s="134">
        <f t="shared" si="81"/>
        <v>15.23661505882353</v>
      </c>
      <c r="I222" s="134">
        <f t="shared" si="82"/>
        <v>99.999987645858781</v>
      </c>
      <c r="J222" s="135">
        <f t="shared" si="83"/>
        <v>64.102413001895158</v>
      </c>
      <c r="K222" s="150">
        <f t="shared" si="84"/>
        <v>100</v>
      </c>
    </row>
    <row r="223" spans="1:11" s="120" customFormat="1" x14ac:dyDescent="0.2">
      <c r="A223" s="149" t="s">
        <v>995</v>
      </c>
      <c r="B223" s="132" t="s">
        <v>101</v>
      </c>
      <c r="C223" s="133">
        <v>144500000</v>
      </c>
      <c r="D223" s="133">
        <v>128176650</v>
      </c>
      <c r="E223" s="133">
        <v>113412029</v>
      </c>
      <c r="F223" s="133">
        <v>93534298</v>
      </c>
      <c r="G223" s="133">
        <v>93534298</v>
      </c>
      <c r="H223" s="134">
        <f t="shared" si="81"/>
        <v>88.703564013840833</v>
      </c>
      <c r="I223" s="134">
        <f t="shared" si="82"/>
        <v>88.481036912729422</v>
      </c>
      <c r="J223" s="135">
        <f t="shared" si="83"/>
        <v>82.472995875948925</v>
      </c>
      <c r="K223" s="150">
        <f t="shared" si="84"/>
        <v>100</v>
      </c>
    </row>
    <row r="224" spans="1:11" s="120" customFormat="1" x14ac:dyDescent="0.2">
      <c r="A224" s="149" t="s">
        <v>996</v>
      </c>
      <c r="B224" s="132" t="s">
        <v>103</v>
      </c>
      <c r="C224" s="133">
        <v>2000000</v>
      </c>
      <c r="D224" s="133">
        <v>0</v>
      </c>
      <c r="E224" s="133">
        <v>0</v>
      </c>
      <c r="F224" s="133">
        <v>0</v>
      </c>
      <c r="G224" s="133">
        <v>0</v>
      </c>
      <c r="H224" s="177">
        <v>0</v>
      </c>
      <c r="I224" s="177">
        <v>0</v>
      </c>
      <c r="J224" s="177">
        <v>0</v>
      </c>
      <c r="K224" s="191">
        <v>0</v>
      </c>
    </row>
    <row r="225" spans="1:12" s="120" customFormat="1" x14ac:dyDescent="0.2">
      <c r="A225" s="149" t="s">
        <v>997</v>
      </c>
      <c r="B225" s="132" t="s">
        <v>105</v>
      </c>
      <c r="C225" s="133">
        <v>10000000</v>
      </c>
      <c r="D225" s="133">
        <v>0</v>
      </c>
      <c r="E225" s="133">
        <v>0</v>
      </c>
      <c r="F225" s="133">
        <v>0</v>
      </c>
      <c r="G225" s="133">
        <v>0</v>
      </c>
      <c r="H225" s="177">
        <v>0</v>
      </c>
      <c r="I225" s="177">
        <v>0</v>
      </c>
      <c r="J225" s="177">
        <v>0</v>
      </c>
      <c r="K225" s="191">
        <v>0</v>
      </c>
    </row>
    <row r="226" spans="1:12" s="120" customFormat="1" x14ac:dyDescent="0.2">
      <c r="A226" s="149" t="s">
        <v>998</v>
      </c>
      <c r="B226" s="132" t="s">
        <v>107</v>
      </c>
      <c r="C226" s="133">
        <v>20000000</v>
      </c>
      <c r="D226" s="133">
        <v>11412195</v>
      </c>
      <c r="E226" s="133">
        <v>11412195</v>
      </c>
      <c r="F226" s="133">
        <v>11412195</v>
      </c>
      <c r="G226" s="133">
        <v>11412195</v>
      </c>
      <c r="H226" s="134">
        <f t="shared" si="81"/>
        <v>57.060974999999999</v>
      </c>
      <c r="I226" s="134">
        <f t="shared" si="82"/>
        <v>100</v>
      </c>
      <c r="J226" s="135">
        <f t="shared" si="83"/>
        <v>100</v>
      </c>
      <c r="K226" s="150">
        <f t="shared" si="84"/>
        <v>100</v>
      </c>
    </row>
    <row r="227" spans="1:12" s="120" customFormat="1" x14ac:dyDescent="0.2">
      <c r="A227" s="149" t="s">
        <v>999</v>
      </c>
      <c r="B227" s="132" t="s">
        <v>109</v>
      </c>
      <c r="C227" s="133">
        <v>10000000</v>
      </c>
      <c r="D227" s="133">
        <v>0</v>
      </c>
      <c r="E227" s="133">
        <v>0</v>
      </c>
      <c r="F227" s="133">
        <v>0</v>
      </c>
      <c r="G227" s="133">
        <v>0</v>
      </c>
      <c r="H227" s="177">
        <v>0</v>
      </c>
      <c r="I227" s="177">
        <v>0</v>
      </c>
      <c r="J227" s="177">
        <v>0</v>
      </c>
      <c r="K227" s="191">
        <v>0</v>
      </c>
    </row>
    <row r="228" spans="1:12" s="127" customFormat="1" x14ac:dyDescent="0.2">
      <c r="A228" s="151" t="s">
        <v>1000</v>
      </c>
      <c r="B228" s="152" t="s">
        <v>1001</v>
      </c>
      <c r="C228" s="153">
        <f>C229+C230+C231+C232</f>
        <v>195769721</v>
      </c>
      <c r="D228" s="153">
        <f t="shared" ref="D228:G228" si="85">D229+D230+D231+D232</f>
        <v>27325000</v>
      </c>
      <c r="E228" s="153">
        <f t="shared" si="85"/>
        <v>27325000</v>
      </c>
      <c r="F228" s="153">
        <f t="shared" si="85"/>
        <v>13145000</v>
      </c>
      <c r="G228" s="153">
        <f t="shared" si="85"/>
        <v>13145000</v>
      </c>
      <c r="H228" s="154">
        <f t="shared" si="81"/>
        <v>13.957725362442542</v>
      </c>
      <c r="I228" s="154">
        <f t="shared" si="82"/>
        <v>100</v>
      </c>
      <c r="J228" s="155">
        <f t="shared" si="83"/>
        <v>48.106129917657825</v>
      </c>
      <c r="K228" s="156">
        <f t="shared" si="84"/>
        <v>100</v>
      </c>
    </row>
    <row r="229" spans="1:12" s="120" customFormat="1" x14ac:dyDescent="0.2">
      <c r="A229" s="149" t="s">
        <v>1003</v>
      </c>
      <c r="B229" s="132" t="s">
        <v>113</v>
      </c>
      <c r="C229" s="133">
        <v>10000000</v>
      </c>
      <c r="D229" s="133">
        <v>9995000</v>
      </c>
      <c r="E229" s="133">
        <v>9995000</v>
      </c>
      <c r="F229" s="133">
        <v>9995000</v>
      </c>
      <c r="G229" s="133">
        <v>9995000</v>
      </c>
      <c r="H229" s="134">
        <f t="shared" si="81"/>
        <v>99.95</v>
      </c>
      <c r="I229" s="134">
        <f t="shared" si="82"/>
        <v>100</v>
      </c>
      <c r="J229" s="135">
        <f t="shared" si="83"/>
        <v>100</v>
      </c>
      <c r="K229" s="150">
        <f t="shared" si="84"/>
        <v>100</v>
      </c>
    </row>
    <row r="230" spans="1:12" s="120" customFormat="1" ht="12.75" customHeight="1" x14ac:dyDescent="0.2">
      <c r="A230" s="149" t="s">
        <v>1004</v>
      </c>
      <c r="B230" s="132" t="s">
        <v>115</v>
      </c>
      <c r="C230" s="133">
        <v>176203021</v>
      </c>
      <c r="D230" s="133">
        <v>14180000</v>
      </c>
      <c r="E230" s="133">
        <v>14180000</v>
      </c>
      <c r="F230" s="133">
        <v>0</v>
      </c>
      <c r="G230" s="133">
        <v>0</v>
      </c>
      <c r="H230" s="134">
        <f t="shared" si="81"/>
        <v>8.0475351214324533</v>
      </c>
      <c r="I230" s="134">
        <f t="shared" si="82"/>
        <v>100</v>
      </c>
      <c r="J230" s="178">
        <v>0</v>
      </c>
      <c r="K230" s="179">
        <v>0</v>
      </c>
    </row>
    <row r="231" spans="1:12" s="120" customFormat="1" ht="12.75" customHeight="1" x14ac:dyDescent="0.2">
      <c r="A231" s="149" t="s">
        <v>1005</v>
      </c>
      <c r="B231" s="132" t="s">
        <v>1006</v>
      </c>
      <c r="C231" s="133">
        <v>7196100</v>
      </c>
      <c r="D231" s="133">
        <v>3150000</v>
      </c>
      <c r="E231" s="133">
        <v>3150000</v>
      </c>
      <c r="F231" s="133">
        <v>3150000</v>
      </c>
      <c r="G231" s="133">
        <v>3150000</v>
      </c>
      <c r="H231" s="134">
        <f t="shared" si="81"/>
        <v>43.773710759994998</v>
      </c>
      <c r="I231" s="134">
        <f t="shared" si="82"/>
        <v>100</v>
      </c>
      <c r="J231" s="135">
        <f t="shared" si="83"/>
        <v>100</v>
      </c>
      <c r="K231" s="150">
        <f t="shared" si="84"/>
        <v>100</v>
      </c>
    </row>
    <row r="232" spans="1:12" s="120" customFormat="1" ht="12.75" customHeight="1" x14ac:dyDescent="0.2">
      <c r="A232" s="149" t="s">
        <v>1007</v>
      </c>
      <c r="B232" s="132" t="s">
        <v>119</v>
      </c>
      <c r="C232" s="133">
        <v>2370600</v>
      </c>
      <c r="D232" s="133">
        <v>0</v>
      </c>
      <c r="E232" s="133">
        <v>0</v>
      </c>
      <c r="F232" s="133">
        <v>0</v>
      </c>
      <c r="G232" s="133">
        <v>0</v>
      </c>
      <c r="H232" s="177">
        <v>0</v>
      </c>
      <c r="I232" s="177">
        <v>0</v>
      </c>
      <c r="J232" s="177">
        <v>0</v>
      </c>
      <c r="K232" s="191">
        <v>0</v>
      </c>
    </row>
    <row r="233" spans="1:12" s="120" customFormat="1" ht="12.75" customHeight="1" x14ac:dyDescent="0.2">
      <c r="A233" s="149"/>
      <c r="B233" s="49"/>
      <c r="C233" s="133"/>
      <c r="D233" s="133"/>
      <c r="E233" s="133"/>
      <c r="F233" s="133"/>
      <c r="G233" s="133"/>
      <c r="H233" s="134"/>
      <c r="I233" s="134"/>
      <c r="J233" s="135"/>
      <c r="K233" s="150"/>
    </row>
    <row r="234" spans="1:12" s="120" customFormat="1" ht="12.75" customHeight="1" x14ac:dyDescent="0.2">
      <c r="A234" s="149"/>
      <c r="B234" s="49"/>
      <c r="C234" s="133"/>
      <c r="D234" s="133"/>
      <c r="E234" s="133"/>
      <c r="F234" s="133"/>
      <c r="G234" s="133"/>
      <c r="H234" s="134"/>
      <c r="I234" s="135"/>
      <c r="J234" s="135"/>
      <c r="K234" s="150"/>
      <c r="L234" s="49"/>
    </row>
    <row r="235" spans="1:12" s="120" customFormat="1" x14ac:dyDescent="0.2">
      <c r="A235" s="48"/>
      <c r="B235" s="49"/>
      <c r="C235" s="49"/>
      <c r="D235" s="49"/>
      <c r="E235" s="49"/>
      <c r="F235" s="49"/>
      <c r="G235" s="49"/>
      <c r="H235" s="135"/>
      <c r="I235" s="135"/>
      <c r="J235" s="135"/>
      <c r="K235" s="150"/>
      <c r="L235" s="49"/>
    </row>
    <row r="236" spans="1:12" s="120" customFormat="1" x14ac:dyDescent="0.2">
      <c r="A236" s="48"/>
      <c r="B236" s="49"/>
      <c r="C236" s="49"/>
      <c r="D236" s="49"/>
      <c r="E236" s="49"/>
      <c r="F236" s="49"/>
      <c r="G236" s="49"/>
      <c r="H236" s="135"/>
      <c r="I236" s="135"/>
      <c r="J236" s="135"/>
      <c r="K236" s="150"/>
      <c r="L236" s="49"/>
    </row>
    <row r="237" spans="1:12" s="120" customFormat="1" x14ac:dyDescent="0.2">
      <c r="A237" s="48"/>
      <c r="B237" s="49"/>
      <c r="C237" s="133"/>
      <c r="D237" s="49"/>
      <c r="E237" s="49"/>
      <c r="F237" s="49"/>
      <c r="G237" s="49"/>
      <c r="H237" s="135"/>
      <c r="I237" s="135"/>
      <c r="J237" s="135"/>
      <c r="K237" s="150"/>
      <c r="L237" s="49"/>
    </row>
    <row r="238" spans="1:12" x14ac:dyDescent="0.2">
      <c r="A238" s="90"/>
      <c r="B238" s="97"/>
      <c r="C238" s="130"/>
      <c r="D238" s="130"/>
      <c r="E238" s="130"/>
      <c r="F238" s="130"/>
      <c r="G238" s="130"/>
      <c r="H238" s="130"/>
      <c r="I238" s="130"/>
      <c r="J238" s="130"/>
      <c r="K238" s="195"/>
      <c r="L238" s="97"/>
    </row>
    <row r="239" spans="1:12" x14ac:dyDescent="0.2">
      <c r="A239" s="90"/>
      <c r="B239" s="97"/>
      <c r="C239" s="130"/>
      <c r="D239" s="130"/>
      <c r="E239" s="130"/>
      <c r="F239" s="130"/>
      <c r="G239" s="130"/>
      <c r="H239" s="130"/>
      <c r="I239" s="130"/>
      <c r="J239" s="130"/>
      <c r="K239" s="195"/>
      <c r="L239" s="97"/>
    </row>
    <row r="240" spans="1:12" x14ac:dyDescent="0.2">
      <c r="A240" s="90"/>
      <c r="B240" s="97"/>
      <c r="C240" s="130"/>
      <c r="D240" s="130"/>
      <c r="E240" s="130"/>
      <c r="F240" s="130"/>
      <c r="G240" s="130"/>
      <c r="H240" s="130"/>
      <c r="I240" s="130"/>
      <c r="J240" s="130"/>
      <c r="K240" s="195"/>
      <c r="L240" s="97"/>
    </row>
    <row r="241" spans="1:12" x14ac:dyDescent="0.2">
      <c r="A241" s="128"/>
      <c r="B241" s="240" t="s">
        <v>1034</v>
      </c>
      <c r="C241" s="240"/>
      <c r="D241" s="240"/>
      <c r="E241" s="240"/>
      <c r="F241" s="240"/>
      <c r="G241" s="240"/>
      <c r="H241" s="240"/>
      <c r="I241" s="240"/>
      <c r="J241" s="130"/>
      <c r="K241" s="195"/>
      <c r="L241" s="97"/>
    </row>
    <row r="242" spans="1:12" x14ac:dyDescent="0.2">
      <c r="A242" s="128"/>
      <c r="B242" s="241" t="s">
        <v>1072</v>
      </c>
      <c r="C242" s="241"/>
      <c r="D242" s="241"/>
      <c r="E242" s="241"/>
      <c r="F242" s="241"/>
      <c r="G242" s="241"/>
      <c r="H242" s="241"/>
      <c r="I242" s="241"/>
      <c r="J242" s="130"/>
      <c r="K242" s="195"/>
      <c r="L242" s="97"/>
    </row>
    <row r="243" spans="1:12" x14ac:dyDescent="0.2">
      <c r="A243" s="128"/>
      <c r="B243" s="93"/>
      <c r="C243" s="93"/>
      <c r="D243" s="93"/>
      <c r="E243" s="93"/>
      <c r="F243" s="93"/>
      <c r="G243" s="93"/>
      <c r="H243" s="93"/>
      <c r="I243" s="93"/>
      <c r="J243" s="130"/>
      <c r="K243" s="195"/>
      <c r="L243" s="97"/>
    </row>
    <row r="244" spans="1:12" x14ac:dyDescent="0.2">
      <c r="A244" s="128"/>
      <c r="B244" s="93"/>
      <c r="C244" s="93"/>
      <c r="D244" s="93"/>
      <c r="E244" s="93"/>
      <c r="F244" s="93"/>
      <c r="G244" s="93"/>
      <c r="H244" s="93"/>
      <c r="I244" s="93"/>
      <c r="J244" s="130"/>
      <c r="K244" s="195"/>
      <c r="L244" s="97"/>
    </row>
    <row r="245" spans="1:12" x14ac:dyDescent="0.2">
      <c r="A245" s="129" t="s">
        <v>1073</v>
      </c>
      <c r="B245" s="93"/>
      <c r="C245" s="93"/>
      <c r="D245" s="93"/>
      <c r="E245" s="93"/>
      <c r="F245" s="93"/>
      <c r="G245" s="93"/>
      <c r="H245" s="93"/>
      <c r="I245" s="93"/>
      <c r="J245" s="130"/>
      <c r="K245" s="195"/>
      <c r="L245" s="97"/>
    </row>
    <row r="246" spans="1:12" x14ac:dyDescent="0.2">
      <c r="A246" s="129" t="s">
        <v>1074</v>
      </c>
      <c r="B246" s="93"/>
      <c r="C246" s="93"/>
      <c r="D246" s="93"/>
      <c r="E246" s="93"/>
      <c r="F246" s="93"/>
      <c r="G246" s="93"/>
      <c r="H246" s="93"/>
      <c r="I246" s="93"/>
      <c r="J246" s="130"/>
      <c r="K246" s="195"/>
      <c r="L246" s="97"/>
    </row>
    <row r="247" spans="1:12" x14ac:dyDescent="0.2">
      <c r="A247" s="90"/>
      <c r="B247" s="97"/>
      <c r="C247" s="130"/>
      <c r="D247" s="130"/>
      <c r="E247" s="130"/>
      <c r="F247" s="130"/>
      <c r="G247" s="130"/>
      <c r="H247" s="130"/>
      <c r="I247" s="130"/>
      <c r="J247" s="130"/>
      <c r="K247" s="195"/>
      <c r="L247" s="97"/>
    </row>
    <row r="248" spans="1:12" x14ac:dyDescent="0.2">
      <c r="A248" s="90"/>
      <c r="B248" s="97"/>
      <c r="C248" s="130"/>
      <c r="D248" s="130"/>
      <c r="E248" s="130"/>
      <c r="F248" s="130"/>
      <c r="G248" s="130"/>
      <c r="H248" s="130"/>
      <c r="I248" s="130"/>
      <c r="J248" s="130"/>
      <c r="K248" s="195"/>
      <c r="L248" s="97"/>
    </row>
    <row r="249" spans="1:12" ht="12" thickBot="1" x14ac:dyDescent="0.25">
      <c r="A249" s="107"/>
      <c r="B249" s="108"/>
      <c r="C249" s="194"/>
      <c r="D249" s="194"/>
      <c r="E249" s="194"/>
      <c r="F249" s="194"/>
      <c r="G249" s="194"/>
      <c r="H249" s="194"/>
      <c r="I249" s="194"/>
      <c r="J249" s="194"/>
      <c r="K249" s="196"/>
      <c r="L249" s="97"/>
    </row>
    <row r="250" spans="1:12" x14ac:dyDescent="0.2">
      <c r="A250" s="97"/>
      <c r="B250" s="97"/>
      <c r="C250" s="130"/>
      <c r="D250" s="130"/>
      <c r="E250" s="130"/>
      <c r="F250" s="130"/>
      <c r="G250" s="130"/>
      <c r="H250" s="130"/>
      <c r="I250" s="130"/>
      <c r="J250" s="130"/>
      <c r="K250" s="130"/>
      <c r="L250" s="97"/>
    </row>
    <row r="251" spans="1:12" x14ac:dyDescent="0.2">
      <c r="A251" s="97"/>
      <c r="B251" s="97"/>
      <c r="C251" s="130"/>
      <c r="D251" s="130"/>
      <c r="E251" s="130"/>
      <c r="F251" s="130"/>
      <c r="G251" s="130"/>
      <c r="H251" s="130"/>
      <c r="I251" s="130"/>
      <c r="J251" s="130"/>
      <c r="K251" s="130"/>
      <c r="L251" s="97"/>
    </row>
    <row r="252" spans="1:12" x14ac:dyDescent="0.2">
      <c r="A252" s="97"/>
      <c r="B252" s="97"/>
      <c r="C252" s="130"/>
      <c r="D252" s="130"/>
      <c r="E252" s="130"/>
      <c r="F252" s="130"/>
      <c r="G252" s="130"/>
      <c r="H252" s="130"/>
      <c r="I252" s="130"/>
      <c r="J252" s="130"/>
      <c r="K252" s="130"/>
      <c r="L252" s="97"/>
    </row>
    <row r="253" spans="1:12" x14ac:dyDescent="0.2">
      <c r="A253" s="97"/>
      <c r="B253" s="97"/>
      <c r="C253" s="130"/>
      <c r="D253" s="130"/>
      <c r="E253" s="130"/>
      <c r="F253" s="130"/>
      <c r="G253" s="130"/>
      <c r="H253" s="130"/>
      <c r="I253" s="130"/>
      <c r="J253" s="130"/>
      <c r="K253" s="130"/>
      <c r="L253" s="97"/>
    </row>
    <row r="254" spans="1:12" x14ac:dyDescent="0.2">
      <c r="A254" s="97"/>
      <c r="B254" s="97"/>
      <c r="C254" s="130"/>
      <c r="D254" s="130"/>
      <c r="E254" s="130"/>
      <c r="F254" s="130"/>
      <c r="G254" s="130"/>
      <c r="H254" s="130"/>
      <c r="I254" s="130"/>
      <c r="J254" s="130"/>
      <c r="K254" s="130"/>
      <c r="L254" s="97"/>
    </row>
    <row r="255" spans="1:12" x14ac:dyDescent="0.2">
      <c r="A255" s="97"/>
      <c r="B255" s="97"/>
      <c r="C255" s="130"/>
      <c r="D255" s="130"/>
      <c r="E255" s="130"/>
      <c r="F255" s="130"/>
      <c r="G255" s="130"/>
      <c r="H255" s="130"/>
      <c r="I255" s="130"/>
      <c r="J255" s="130"/>
      <c r="K255" s="130"/>
      <c r="L255" s="97"/>
    </row>
    <row r="256" spans="1:12" x14ac:dyDescent="0.2">
      <c r="A256" s="97"/>
      <c r="B256" s="97"/>
      <c r="C256" s="130"/>
      <c r="D256" s="130"/>
      <c r="E256" s="130"/>
      <c r="F256" s="130"/>
      <c r="G256" s="130"/>
      <c r="H256" s="130"/>
      <c r="I256" s="130"/>
      <c r="J256" s="130"/>
      <c r="K256" s="130"/>
      <c r="L256" s="97"/>
    </row>
    <row r="257" spans="1:12" x14ac:dyDescent="0.2">
      <c r="A257" s="97"/>
      <c r="B257" s="97"/>
      <c r="C257" s="130"/>
      <c r="D257" s="130"/>
      <c r="E257" s="130"/>
      <c r="F257" s="130"/>
      <c r="G257" s="130"/>
      <c r="H257" s="130"/>
      <c r="I257" s="130"/>
      <c r="J257" s="130"/>
      <c r="K257" s="130"/>
      <c r="L257" s="97"/>
    </row>
    <row r="258" spans="1:12" x14ac:dyDescent="0.2">
      <c r="A258" s="97"/>
      <c r="B258" s="97"/>
      <c r="C258" s="130"/>
      <c r="D258" s="130"/>
      <c r="E258" s="130"/>
      <c r="F258" s="130"/>
      <c r="G258" s="130"/>
      <c r="H258" s="130"/>
      <c r="I258" s="130"/>
      <c r="J258" s="130"/>
      <c r="K258" s="130"/>
      <c r="L258" s="97"/>
    </row>
    <row r="259" spans="1:12" x14ac:dyDescent="0.2">
      <c r="A259" s="97"/>
      <c r="B259" s="97"/>
      <c r="C259" s="130"/>
      <c r="D259" s="130"/>
      <c r="E259" s="130"/>
      <c r="F259" s="130"/>
      <c r="G259" s="130"/>
      <c r="H259" s="130"/>
      <c r="I259" s="130"/>
      <c r="J259" s="130"/>
      <c r="K259" s="130"/>
      <c r="L259" s="97"/>
    </row>
    <row r="260" spans="1:12" x14ac:dyDescent="0.2">
      <c r="A260" s="97"/>
      <c r="B260" s="97"/>
      <c r="C260" s="130"/>
      <c r="D260" s="130"/>
      <c r="E260" s="130"/>
      <c r="F260" s="130"/>
      <c r="G260" s="130"/>
      <c r="H260" s="130"/>
      <c r="I260" s="130"/>
      <c r="J260" s="130"/>
      <c r="K260" s="130"/>
      <c r="L260" s="97"/>
    </row>
    <row r="261" spans="1:12" x14ac:dyDescent="0.2">
      <c r="A261" s="97"/>
      <c r="B261" s="97"/>
      <c r="C261" s="130"/>
      <c r="D261" s="130"/>
      <c r="E261" s="130"/>
      <c r="F261" s="130"/>
      <c r="G261" s="130"/>
      <c r="H261" s="130"/>
      <c r="I261" s="130"/>
      <c r="J261" s="130"/>
      <c r="K261" s="130"/>
      <c r="L261" s="97"/>
    </row>
    <row r="262" spans="1:12" x14ac:dyDescent="0.2">
      <c r="A262" s="97"/>
      <c r="B262" s="97"/>
      <c r="C262" s="130"/>
      <c r="D262" s="130"/>
      <c r="E262" s="130"/>
      <c r="F262" s="130"/>
      <c r="G262" s="130"/>
      <c r="H262" s="130"/>
      <c r="I262" s="130"/>
      <c r="J262" s="130"/>
      <c r="K262" s="130"/>
      <c r="L262" s="97"/>
    </row>
    <row r="263" spans="1:12" x14ac:dyDescent="0.2">
      <c r="A263" s="97"/>
      <c r="B263" s="97"/>
      <c r="C263" s="130"/>
      <c r="D263" s="130"/>
      <c r="E263" s="130"/>
      <c r="F263" s="130"/>
      <c r="G263" s="130"/>
      <c r="H263" s="130"/>
      <c r="I263" s="130"/>
      <c r="J263" s="130"/>
      <c r="K263" s="130"/>
      <c r="L263" s="97"/>
    </row>
    <row r="264" spans="1:12" x14ac:dyDescent="0.2">
      <c r="A264" s="97"/>
      <c r="B264" s="97"/>
      <c r="C264" s="130"/>
      <c r="D264" s="130"/>
      <c r="E264" s="130"/>
      <c r="F264" s="130"/>
      <c r="G264" s="130"/>
      <c r="H264" s="130"/>
      <c r="I264" s="130"/>
      <c r="J264" s="130"/>
      <c r="K264" s="130"/>
      <c r="L264" s="97"/>
    </row>
    <row r="265" spans="1:12" x14ac:dyDescent="0.2">
      <c r="A265" s="97"/>
      <c r="B265" s="97"/>
      <c r="C265" s="130"/>
      <c r="D265" s="130"/>
      <c r="E265" s="130"/>
      <c r="F265" s="130"/>
      <c r="G265" s="130"/>
      <c r="H265" s="130"/>
      <c r="I265" s="130"/>
      <c r="J265" s="130"/>
      <c r="K265" s="130"/>
      <c r="L265" s="97"/>
    </row>
    <row r="266" spans="1:12" x14ac:dyDescent="0.2">
      <c r="A266" s="97"/>
      <c r="B266" s="97"/>
      <c r="C266" s="130"/>
      <c r="D266" s="130"/>
      <c r="E266" s="130"/>
      <c r="F266" s="130"/>
      <c r="G266" s="130"/>
      <c r="H266" s="130"/>
      <c r="I266" s="130"/>
      <c r="J266" s="130"/>
      <c r="K266" s="130"/>
      <c r="L266" s="97"/>
    </row>
    <row r="267" spans="1:12" x14ac:dyDescent="0.2">
      <c r="A267" s="97"/>
      <c r="B267" s="97"/>
      <c r="C267" s="130"/>
      <c r="D267" s="130"/>
      <c r="E267" s="130"/>
      <c r="F267" s="130"/>
      <c r="G267" s="130"/>
      <c r="H267" s="130"/>
      <c r="I267" s="130"/>
      <c r="J267" s="130"/>
      <c r="K267" s="130"/>
      <c r="L267" s="97"/>
    </row>
    <row r="268" spans="1:12" x14ac:dyDescent="0.2">
      <c r="A268" s="97"/>
      <c r="B268" s="97"/>
      <c r="C268" s="130"/>
      <c r="D268" s="130"/>
      <c r="E268" s="130"/>
      <c r="F268" s="130"/>
      <c r="G268" s="130"/>
      <c r="H268" s="130"/>
      <c r="I268" s="130"/>
      <c r="J268" s="130"/>
      <c r="K268" s="130"/>
      <c r="L268" s="97"/>
    </row>
    <row r="269" spans="1:12" x14ac:dyDescent="0.2">
      <c r="A269" s="97"/>
      <c r="B269" s="97"/>
      <c r="C269" s="130"/>
      <c r="D269" s="130"/>
      <c r="E269" s="130"/>
      <c r="F269" s="130"/>
      <c r="G269" s="130"/>
      <c r="H269" s="130"/>
      <c r="I269" s="130"/>
      <c r="J269" s="130"/>
      <c r="K269" s="130"/>
      <c r="L269" s="97"/>
    </row>
    <row r="270" spans="1:12" x14ac:dyDescent="0.2">
      <c r="A270" s="97"/>
      <c r="B270" s="97"/>
      <c r="C270" s="130"/>
      <c r="D270" s="130"/>
      <c r="E270" s="130"/>
      <c r="F270" s="130"/>
      <c r="G270" s="130"/>
      <c r="H270" s="130"/>
      <c r="I270" s="130"/>
      <c r="J270" s="130"/>
      <c r="K270" s="130"/>
      <c r="L270" s="97"/>
    </row>
    <row r="271" spans="1:12" x14ac:dyDescent="0.2">
      <c r="A271" s="97"/>
      <c r="B271" s="97"/>
      <c r="C271" s="130"/>
      <c r="D271" s="130"/>
      <c r="E271" s="130"/>
      <c r="F271" s="130"/>
      <c r="G271" s="130"/>
      <c r="H271" s="130"/>
      <c r="I271" s="130"/>
      <c r="J271" s="130"/>
      <c r="K271" s="130"/>
      <c r="L271" s="97"/>
    </row>
    <row r="272" spans="1:12" x14ac:dyDescent="0.2">
      <c r="A272" s="97"/>
      <c r="B272" s="97"/>
      <c r="C272" s="130"/>
      <c r="D272" s="130"/>
      <c r="E272" s="130"/>
      <c r="F272" s="130"/>
      <c r="G272" s="130"/>
      <c r="H272" s="130"/>
      <c r="I272" s="130"/>
      <c r="J272" s="130"/>
      <c r="K272" s="130"/>
      <c r="L272" s="97"/>
    </row>
    <row r="273" spans="1:12" x14ac:dyDescent="0.2">
      <c r="A273" s="97"/>
      <c r="B273" s="97"/>
      <c r="C273" s="130"/>
      <c r="D273" s="130"/>
      <c r="E273" s="130"/>
      <c r="F273" s="130"/>
      <c r="G273" s="130"/>
      <c r="H273" s="130"/>
      <c r="I273" s="130"/>
      <c r="J273" s="130"/>
      <c r="K273" s="130"/>
      <c r="L273" s="97"/>
    </row>
    <row r="274" spans="1:12" x14ac:dyDescent="0.2">
      <c r="A274" s="97"/>
      <c r="B274" s="97"/>
      <c r="C274" s="130"/>
      <c r="D274" s="130"/>
      <c r="E274" s="130"/>
      <c r="F274" s="130"/>
      <c r="G274" s="130"/>
      <c r="H274" s="130"/>
      <c r="I274" s="130"/>
      <c r="J274" s="130"/>
      <c r="K274" s="130"/>
      <c r="L274" s="97"/>
    </row>
    <row r="275" spans="1:12" x14ac:dyDescent="0.2">
      <c r="A275" s="97"/>
      <c r="B275" s="97"/>
      <c r="C275" s="130"/>
      <c r="D275" s="130"/>
      <c r="E275" s="130"/>
      <c r="F275" s="130"/>
      <c r="G275" s="130"/>
      <c r="H275" s="130"/>
      <c r="I275" s="130"/>
      <c r="J275" s="130"/>
      <c r="K275" s="130"/>
      <c r="L275" s="97"/>
    </row>
    <row r="276" spans="1:12" x14ac:dyDescent="0.2">
      <c r="A276" s="97"/>
      <c r="B276" s="97"/>
      <c r="C276" s="130"/>
      <c r="D276" s="130"/>
      <c r="E276" s="130"/>
      <c r="F276" s="130"/>
      <c r="G276" s="130"/>
      <c r="H276" s="130"/>
      <c r="I276" s="130"/>
      <c r="J276" s="130"/>
      <c r="K276" s="130"/>
      <c r="L276" s="97"/>
    </row>
    <row r="277" spans="1:12" x14ac:dyDescent="0.2">
      <c r="A277" s="97"/>
      <c r="B277" s="97"/>
      <c r="C277" s="130"/>
      <c r="D277" s="130"/>
      <c r="E277" s="130"/>
      <c r="F277" s="130"/>
      <c r="G277" s="130"/>
      <c r="H277" s="130"/>
      <c r="I277" s="130"/>
      <c r="J277" s="130"/>
      <c r="K277" s="130"/>
      <c r="L277" s="97"/>
    </row>
    <row r="278" spans="1:12" x14ac:dyDescent="0.2">
      <c r="A278" s="97"/>
      <c r="B278" s="97"/>
      <c r="C278" s="130"/>
      <c r="D278" s="130"/>
      <c r="E278" s="130"/>
      <c r="F278" s="130"/>
      <c r="G278" s="130"/>
      <c r="H278" s="130"/>
      <c r="I278" s="130"/>
      <c r="J278" s="130"/>
      <c r="K278" s="130"/>
      <c r="L278" s="97"/>
    </row>
    <row r="279" spans="1:12" x14ac:dyDescent="0.2">
      <c r="A279" s="97"/>
      <c r="B279" s="97"/>
      <c r="C279" s="130"/>
      <c r="D279" s="130"/>
      <c r="E279" s="130"/>
      <c r="F279" s="130"/>
      <c r="G279" s="130"/>
      <c r="H279" s="130"/>
      <c r="I279" s="130"/>
      <c r="J279" s="130"/>
      <c r="K279" s="130"/>
      <c r="L279" s="97"/>
    </row>
    <row r="280" spans="1:12" x14ac:dyDescent="0.2">
      <c r="A280" s="97"/>
      <c r="B280" s="97"/>
      <c r="C280" s="130"/>
      <c r="D280" s="130"/>
      <c r="E280" s="130"/>
      <c r="F280" s="130"/>
      <c r="G280" s="130"/>
      <c r="H280" s="130"/>
      <c r="I280" s="130"/>
      <c r="J280" s="130"/>
      <c r="K280" s="130"/>
      <c r="L280" s="97"/>
    </row>
    <row r="281" spans="1:12" x14ac:dyDescent="0.2">
      <c r="A281" s="97"/>
      <c r="B281" s="97"/>
      <c r="C281" s="130"/>
      <c r="D281" s="130"/>
      <c r="E281" s="130"/>
      <c r="F281" s="130"/>
      <c r="G281" s="130"/>
      <c r="H281" s="130"/>
      <c r="I281" s="130"/>
      <c r="J281" s="130"/>
      <c r="K281" s="130"/>
      <c r="L281" s="97"/>
    </row>
    <row r="282" spans="1:12" x14ac:dyDescent="0.2">
      <c r="A282" s="97"/>
      <c r="B282" s="97"/>
      <c r="C282" s="130"/>
      <c r="D282" s="130"/>
      <c r="E282" s="130"/>
      <c r="F282" s="130"/>
      <c r="G282" s="130"/>
      <c r="H282" s="130"/>
      <c r="I282" s="130"/>
      <c r="J282" s="130"/>
      <c r="K282" s="130"/>
      <c r="L282" s="97"/>
    </row>
    <row r="283" spans="1:12" x14ac:dyDescent="0.2">
      <c r="A283" s="97"/>
      <c r="B283" s="97"/>
      <c r="C283" s="130"/>
      <c r="D283" s="130"/>
      <c r="E283" s="130"/>
      <c r="F283" s="130"/>
      <c r="G283" s="130"/>
      <c r="H283" s="130"/>
      <c r="I283" s="130"/>
      <c r="J283" s="130"/>
      <c r="K283" s="130"/>
      <c r="L283" s="97"/>
    </row>
    <row r="284" spans="1:12" x14ac:dyDescent="0.2">
      <c r="A284" s="97"/>
      <c r="B284" s="97"/>
      <c r="C284" s="130"/>
      <c r="D284" s="130"/>
      <c r="E284" s="130"/>
      <c r="F284" s="130"/>
      <c r="G284" s="130"/>
      <c r="H284" s="130"/>
      <c r="I284" s="130"/>
      <c r="J284" s="130"/>
      <c r="K284" s="130"/>
      <c r="L284" s="97"/>
    </row>
    <row r="285" spans="1:12" x14ac:dyDescent="0.2">
      <c r="A285" s="97"/>
      <c r="B285" s="97"/>
      <c r="C285" s="130"/>
      <c r="D285" s="130"/>
      <c r="E285" s="130"/>
      <c r="F285" s="130"/>
      <c r="G285" s="130"/>
      <c r="H285" s="130"/>
      <c r="I285" s="130"/>
      <c r="J285" s="130"/>
      <c r="K285" s="130"/>
      <c r="L285" s="97"/>
    </row>
    <row r="286" spans="1:12" x14ac:dyDescent="0.2">
      <c r="A286" s="97"/>
      <c r="B286" s="97"/>
      <c r="C286" s="130"/>
      <c r="D286" s="130"/>
      <c r="E286" s="130"/>
      <c r="F286" s="130"/>
      <c r="G286" s="130"/>
      <c r="H286" s="130"/>
      <c r="I286" s="130"/>
      <c r="J286" s="130"/>
      <c r="K286" s="130"/>
      <c r="L286" s="97"/>
    </row>
    <row r="287" spans="1:12" x14ac:dyDescent="0.2">
      <c r="A287" s="97"/>
      <c r="B287" s="97"/>
      <c r="C287" s="130"/>
      <c r="D287" s="130"/>
      <c r="E287" s="130"/>
      <c r="F287" s="130"/>
      <c r="G287" s="130"/>
      <c r="H287" s="130"/>
      <c r="I287" s="130"/>
      <c r="J287" s="130"/>
      <c r="K287" s="130"/>
      <c r="L287" s="97"/>
    </row>
    <row r="288" spans="1:12" x14ac:dyDescent="0.2">
      <c r="A288" s="97"/>
      <c r="B288" s="97"/>
      <c r="C288" s="130"/>
      <c r="D288" s="130"/>
      <c r="E288" s="130"/>
      <c r="F288" s="130"/>
      <c r="G288" s="130"/>
      <c r="H288" s="130"/>
      <c r="I288" s="130"/>
      <c r="J288" s="130"/>
      <c r="K288" s="130"/>
      <c r="L288" s="97"/>
    </row>
    <row r="289" spans="1:12" x14ac:dyDescent="0.2">
      <c r="A289" s="97"/>
      <c r="B289" s="97"/>
      <c r="C289" s="130"/>
      <c r="D289" s="130"/>
      <c r="E289" s="130"/>
      <c r="F289" s="130"/>
      <c r="G289" s="130"/>
      <c r="H289" s="130"/>
      <c r="I289" s="130"/>
      <c r="J289" s="130"/>
      <c r="K289" s="130"/>
      <c r="L289" s="97"/>
    </row>
    <row r="290" spans="1:12" x14ac:dyDescent="0.2">
      <c r="A290" s="97"/>
      <c r="B290" s="97"/>
      <c r="C290" s="130"/>
      <c r="D290" s="130"/>
      <c r="E290" s="130"/>
      <c r="F290" s="130"/>
      <c r="G290" s="130"/>
      <c r="H290" s="130"/>
      <c r="I290" s="130"/>
      <c r="J290" s="130"/>
      <c r="K290" s="130"/>
      <c r="L290" s="97"/>
    </row>
    <row r="291" spans="1:12" x14ac:dyDescent="0.2">
      <c r="A291" s="97"/>
      <c r="B291" s="97"/>
      <c r="C291" s="130"/>
      <c r="D291" s="130"/>
      <c r="E291" s="130"/>
      <c r="F291" s="130"/>
      <c r="G291" s="130"/>
      <c r="H291" s="130"/>
      <c r="I291" s="130"/>
      <c r="J291" s="130"/>
      <c r="K291" s="130"/>
      <c r="L291" s="97"/>
    </row>
    <row r="292" spans="1:12" x14ac:dyDescent="0.2">
      <c r="A292" s="97"/>
      <c r="B292" s="97"/>
      <c r="C292" s="130"/>
      <c r="D292" s="130"/>
      <c r="E292" s="130"/>
      <c r="F292" s="130"/>
      <c r="G292" s="130"/>
      <c r="H292" s="130"/>
      <c r="I292" s="130"/>
      <c r="J292" s="130"/>
      <c r="K292" s="130"/>
      <c r="L292" s="97"/>
    </row>
    <row r="293" spans="1:12" x14ac:dyDescent="0.2">
      <c r="A293" s="97"/>
      <c r="B293" s="97"/>
      <c r="C293" s="130"/>
      <c r="D293" s="130"/>
      <c r="E293" s="130"/>
      <c r="F293" s="130"/>
      <c r="G293" s="130"/>
      <c r="H293" s="130"/>
      <c r="I293" s="130"/>
      <c r="J293" s="130"/>
      <c r="K293" s="130"/>
      <c r="L293" s="97"/>
    </row>
    <row r="294" spans="1:12" x14ac:dyDescent="0.2">
      <c r="A294" s="97"/>
      <c r="B294" s="97"/>
      <c r="C294" s="130"/>
      <c r="D294" s="130"/>
      <c r="E294" s="130"/>
      <c r="F294" s="130"/>
      <c r="G294" s="130"/>
      <c r="H294" s="130"/>
      <c r="I294" s="130"/>
      <c r="J294" s="130"/>
      <c r="K294" s="130"/>
      <c r="L294" s="97"/>
    </row>
    <row r="295" spans="1:12" x14ac:dyDescent="0.2">
      <c r="A295" s="97"/>
      <c r="B295" s="97"/>
      <c r="C295" s="130"/>
      <c r="D295" s="130"/>
      <c r="E295" s="130"/>
      <c r="F295" s="130"/>
      <c r="G295" s="130"/>
      <c r="H295" s="130"/>
      <c r="I295" s="130"/>
      <c r="J295" s="130"/>
      <c r="K295" s="130"/>
      <c r="L295" s="97"/>
    </row>
    <row r="296" spans="1:12" x14ac:dyDescent="0.2">
      <c r="A296" s="97"/>
      <c r="B296" s="97"/>
      <c r="C296" s="130"/>
      <c r="D296" s="130"/>
      <c r="E296" s="130"/>
      <c r="F296" s="130"/>
      <c r="G296" s="130"/>
      <c r="H296" s="130"/>
      <c r="I296" s="130"/>
      <c r="J296" s="130"/>
      <c r="K296" s="130"/>
      <c r="L296" s="97"/>
    </row>
    <row r="297" spans="1:12" x14ac:dyDescent="0.2">
      <c r="A297" s="97"/>
      <c r="B297" s="97"/>
      <c r="C297" s="130"/>
      <c r="D297" s="130"/>
      <c r="E297" s="130"/>
      <c r="F297" s="130"/>
      <c r="G297" s="130"/>
      <c r="H297" s="130"/>
      <c r="I297" s="130"/>
      <c r="J297" s="130"/>
      <c r="K297" s="130"/>
      <c r="L297" s="97"/>
    </row>
    <row r="298" spans="1:12" x14ac:dyDescent="0.2">
      <c r="A298" s="97"/>
      <c r="B298" s="97"/>
      <c r="C298" s="130"/>
      <c r="D298" s="130"/>
      <c r="E298" s="130"/>
      <c r="F298" s="130"/>
      <c r="G298" s="130"/>
      <c r="H298" s="130"/>
      <c r="I298" s="130"/>
      <c r="J298" s="130"/>
      <c r="K298" s="130"/>
      <c r="L298" s="97"/>
    </row>
    <row r="299" spans="1:12" x14ac:dyDescent="0.2">
      <c r="A299" s="97"/>
      <c r="B299" s="97"/>
      <c r="C299" s="130"/>
      <c r="D299" s="130"/>
      <c r="E299" s="130"/>
      <c r="F299" s="130"/>
      <c r="G299" s="130"/>
      <c r="H299" s="130"/>
      <c r="I299" s="130"/>
      <c r="J299" s="130"/>
      <c r="K299" s="130"/>
      <c r="L299" s="97"/>
    </row>
    <row r="300" spans="1:12" x14ac:dyDescent="0.2">
      <c r="A300" s="97"/>
      <c r="B300" s="97"/>
      <c r="C300" s="130"/>
      <c r="D300" s="130"/>
      <c r="E300" s="130"/>
      <c r="F300" s="130"/>
      <c r="G300" s="130"/>
      <c r="H300" s="130"/>
      <c r="I300" s="130"/>
      <c r="J300" s="130"/>
      <c r="K300" s="130"/>
      <c r="L300" s="97"/>
    </row>
    <row r="301" spans="1:12" x14ac:dyDescent="0.2">
      <c r="A301" s="97"/>
      <c r="B301" s="97"/>
      <c r="C301" s="130"/>
      <c r="D301" s="130"/>
      <c r="E301" s="130"/>
      <c r="F301" s="130"/>
      <c r="G301" s="130"/>
      <c r="H301" s="130"/>
      <c r="I301" s="130"/>
      <c r="J301" s="130"/>
      <c r="K301" s="130"/>
      <c r="L301" s="97"/>
    </row>
    <row r="302" spans="1:12" x14ac:dyDescent="0.2">
      <c r="A302" s="97"/>
      <c r="B302" s="97"/>
      <c r="C302" s="130"/>
      <c r="D302" s="130"/>
      <c r="E302" s="130"/>
      <c r="F302" s="130"/>
      <c r="G302" s="130"/>
      <c r="H302" s="130"/>
      <c r="I302" s="130"/>
      <c r="J302" s="130"/>
      <c r="K302" s="130"/>
      <c r="L302" s="97"/>
    </row>
    <row r="303" spans="1:12" x14ac:dyDescent="0.2">
      <c r="A303" s="97"/>
      <c r="B303" s="97"/>
      <c r="C303" s="130"/>
      <c r="D303" s="130"/>
      <c r="E303" s="130"/>
      <c r="F303" s="130"/>
      <c r="G303" s="130"/>
      <c r="H303" s="130"/>
      <c r="I303" s="130"/>
      <c r="J303" s="130"/>
      <c r="K303" s="130"/>
      <c r="L303" s="97"/>
    </row>
    <row r="304" spans="1:12" x14ac:dyDescent="0.2">
      <c r="A304" s="97"/>
      <c r="B304" s="97"/>
      <c r="C304" s="130"/>
      <c r="D304" s="130"/>
      <c r="E304" s="130"/>
      <c r="F304" s="130"/>
      <c r="G304" s="130"/>
      <c r="H304" s="130"/>
      <c r="I304" s="130"/>
      <c r="J304" s="130"/>
      <c r="K304" s="130"/>
      <c r="L304" s="97"/>
    </row>
    <row r="305" spans="1:12" x14ac:dyDescent="0.2">
      <c r="A305" s="97"/>
      <c r="B305" s="97"/>
      <c r="C305" s="130"/>
      <c r="D305" s="130"/>
      <c r="E305" s="130"/>
      <c r="F305" s="130"/>
      <c r="G305" s="130"/>
      <c r="H305" s="130"/>
      <c r="I305" s="130"/>
      <c r="J305" s="130"/>
      <c r="K305" s="130"/>
      <c r="L305" s="97"/>
    </row>
    <row r="306" spans="1:12" x14ac:dyDescent="0.2">
      <c r="A306" s="97"/>
      <c r="B306" s="97"/>
      <c r="C306" s="130"/>
      <c r="D306" s="130"/>
      <c r="E306" s="130"/>
      <c r="F306" s="130"/>
      <c r="G306" s="130"/>
      <c r="H306" s="130"/>
      <c r="I306" s="130"/>
      <c r="J306" s="130"/>
      <c r="K306" s="130"/>
      <c r="L306" s="97"/>
    </row>
  </sheetData>
  <mergeCells count="15">
    <mergeCell ref="B241:I241"/>
    <mergeCell ref="B242:I242"/>
    <mergeCell ref="B2:I2"/>
    <mergeCell ref="J2:K6"/>
    <mergeCell ref="B3:I3"/>
    <mergeCell ref="B4:I4"/>
    <mergeCell ref="B5:I5"/>
    <mergeCell ref="G7:G8"/>
    <mergeCell ref="H7:K7"/>
    <mergeCell ref="F7:F8"/>
    <mergeCell ref="A7:A8"/>
    <mergeCell ref="B7:B8"/>
    <mergeCell ref="C7:C8"/>
    <mergeCell ref="D7:D8"/>
    <mergeCell ref="E7:E8"/>
  </mergeCells>
  <pageMargins left="0.70866141732283472" right="0.31496062992125984" top="0.94488188976377963" bottom="0.55118110236220474" header="0.31496062992125984" footer="0.31496062992125984"/>
  <pageSetup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tabSelected="1" zoomScale="142" zoomScaleNormal="142" workbookViewId="0">
      <selection activeCell="G7" sqref="G7"/>
    </sheetView>
  </sheetViews>
  <sheetFormatPr baseColWidth="10" defaultColWidth="21.5703125" defaultRowHeight="15" x14ac:dyDescent="0.25"/>
  <cols>
    <col min="1" max="1" width="8.85546875" customWidth="1"/>
    <col min="2" max="2" width="26.28515625" customWidth="1"/>
    <col min="3" max="3" width="18.140625" customWidth="1"/>
    <col min="4" max="4" width="15.5703125" style="27" customWidth="1"/>
    <col min="5" max="5" width="15.28515625" customWidth="1"/>
    <col min="6" max="6" width="16.5703125" customWidth="1"/>
    <col min="7" max="7" width="17.42578125" customWidth="1"/>
  </cols>
  <sheetData>
    <row r="1" spans="1:8" x14ac:dyDescent="0.25">
      <c r="A1" s="1" t="s">
        <v>210</v>
      </c>
      <c r="B1" s="1" t="s">
        <v>211</v>
      </c>
      <c r="C1" s="1" t="s">
        <v>213</v>
      </c>
      <c r="D1" s="26" t="s">
        <v>213</v>
      </c>
      <c r="E1" s="1" t="s">
        <v>215</v>
      </c>
      <c r="F1" s="1" t="s">
        <v>219</v>
      </c>
      <c r="G1" s="1" t="s">
        <v>221</v>
      </c>
      <c r="H1" s="1" t="s">
        <v>223</v>
      </c>
    </row>
    <row r="2" spans="1:8" x14ac:dyDescent="0.25">
      <c r="A2" s="20"/>
      <c r="B2" s="21" t="s">
        <v>1038</v>
      </c>
      <c r="C2" s="34">
        <f>C4+C5+C6+C7+C8+C9</f>
        <v>197610738393</v>
      </c>
      <c r="D2" s="26"/>
      <c r="E2" s="1"/>
      <c r="F2" s="1"/>
      <c r="G2" s="1"/>
      <c r="H2" s="1"/>
    </row>
    <row r="3" spans="1:8" x14ac:dyDescent="0.25">
      <c r="A3" s="22"/>
      <c r="B3" s="23"/>
      <c r="C3" s="1"/>
      <c r="D3" s="2">
        <v>158469658981</v>
      </c>
      <c r="E3" s="1"/>
      <c r="F3" s="1"/>
      <c r="G3" s="1"/>
      <c r="H3" s="1"/>
    </row>
    <row r="4" spans="1:8" x14ac:dyDescent="0.25">
      <c r="A4" s="24" t="s">
        <v>1039</v>
      </c>
      <c r="B4" s="21" t="s">
        <v>1040</v>
      </c>
      <c r="C4" s="2">
        <f>C11+C136+C151</f>
        <v>120307779652</v>
      </c>
      <c r="D4" s="2">
        <v>39141079412</v>
      </c>
      <c r="E4" s="1"/>
      <c r="F4" s="1"/>
      <c r="G4" s="1"/>
      <c r="H4" s="1"/>
    </row>
    <row r="5" spans="1:8" x14ac:dyDescent="0.25">
      <c r="A5" s="24" t="s">
        <v>1041</v>
      </c>
      <c r="B5" s="21" t="s">
        <v>1042</v>
      </c>
      <c r="C5" s="2">
        <f>C15+C191+C195</f>
        <v>32761532483</v>
      </c>
      <c r="D5" s="34">
        <v>197610738393</v>
      </c>
      <c r="E5" s="2"/>
      <c r="F5" s="1"/>
      <c r="G5" s="1"/>
      <c r="H5" s="1"/>
    </row>
    <row r="6" spans="1:8" ht="30" x14ac:dyDescent="0.25">
      <c r="A6" s="24" t="s">
        <v>1043</v>
      </c>
      <c r="B6" s="25" t="s">
        <v>1044</v>
      </c>
      <c r="C6" s="2">
        <f>C12+C142+C170</f>
        <v>34184219861</v>
      </c>
      <c r="D6" s="2"/>
      <c r="E6" s="1"/>
      <c r="F6" s="1"/>
      <c r="G6" s="1"/>
      <c r="H6" s="1"/>
    </row>
    <row r="7" spans="1:8" ht="30" x14ac:dyDescent="0.25">
      <c r="A7" s="24" t="s">
        <v>1045</v>
      </c>
      <c r="B7" s="25" t="s">
        <v>1046</v>
      </c>
      <c r="C7" s="2">
        <f>C13+C146+C183</f>
        <v>8000000000</v>
      </c>
      <c r="D7" s="26"/>
      <c r="E7" s="1"/>
      <c r="F7" s="1"/>
      <c r="G7" s="1"/>
      <c r="H7" s="1"/>
    </row>
    <row r="8" spans="1:8" ht="30" x14ac:dyDescent="0.25">
      <c r="A8" s="24" t="s">
        <v>1047</v>
      </c>
      <c r="B8" s="25" t="s">
        <v>1048</v>
      </c>
      <c r="C8" s="2">
        <f>C14</f>
        <v>357206397</v>
      </c>
      <c r="D8" s="26"/>
      <c r="E8" s="1"/>
      <c r="F8" s="1"/>
      <c r="G8" s="1"/>
      <c r="H8" s="1"/>
    </row>
    <row r="9" spans="1:8" x14ac:dyDescent="0.25">
      <c r="A9" s="24" t="s">
        <v>1049</v>
      </c>
      <c r="B9" s="21" t="s">
        <v>1050</v>
      </c>
      <c r="C9" s="2">
        <f>C187</f>
        <v>2000000000</v>
      </c>
      <c r="D9" s="26"/>
      <c r="E9" s="1"/>
      <c r="F9" s="1"/>
      <c r="G9" s="1"/>
      <c r="H9" s="1"/>
    </row>
    <row r="10" spans="1:8" s="15" customFormat="1" x14ac:dyDescent="0.25">
      <c r="A10" s="11" t="s">
        <v>225</v>
      </c>
      <c r="B10" s="11" t="s">
        <v>226</v>
      </c>
      <c r="C10" s="12">
        <f>C11+C12+C13+C14+C15</f>
        <v>95469024329</v>
      </c>
      <c r="D10" s="17">
        <v>95469024329</v>
      </c>
      <c r="E10" s="12">
        <v>88410613602</v>
      </c>
      <c r="F10" s="12">
        <v>78555064092</v>
      </c>
      <c r="G10" s="14">
        <v>73268746260</v>
      </c>
      <c r="H10" s="12">
        <v>72077957514.110001</v>
      </c>
    </row>
    <row r="11" spans="1:8" s="15" customFormat="1" x14ac:dyDescent="0.25">
      <c r="A11" s="11" t="s">
        <v>229</v>
      </c>
      <c r="B11" s="11" t="s">
        <v>230</v>
      </c>
      <c r="C11" s="31">
        <f>C16+C45</f>
        <v>78904019432</v>
      </c>
      <c r="D11" s="17">
        <v>78904019432</v>
      </c>
      <c r="E11" s="12">
        <v>76774619009</v>
      </c>
      <c r="F11" s="12">
        <v>68029102405</v>
      </c>
      <c r="G11" s="14">
        <v>65210475465.839996</v>
      </c>
      <c r="H11" s="12">
        <v>64343020750.839996</v>
      </c>
    </row>
    <row r="12" spans="1:8" s="15" customFormat="1" x14ac:dyDescent="0.25">
      <c r="A12" s="11" t="s">
        <v>329</v>
      </c>
      <c r="B12" s="11" t="s">
        <v>330</v>
      </c>
      <c r="C12" s="31">
        <f>C62</f>
        <v>737558772</v>
      </c>
      <c r="D12" s="17"/>
      <c r="E12" s="31">
        <f t="shared" ref="E12:H12" si="0">E62</f>
        <v>623831194</v>
      </c>
      <c r="F12" s="31">
        <f t="shared" si="0"/>
        <v>388175343</v>
      </c>
      <c r="G12" s="31">
        <f t="shared" si="0"/>
        <v>263359639.88</v>
      </c>
      <c r="H12" s="31">
        <f t="shared" si="0"/>
        <v>263359639.88</v>
      </c>
    </row>
    <row r="13" spans="1:8" s="15" customFormat="1" x14ac:dyDescent="0.25">
      <c r="A13" s="11" t="s">
        <v>353</v>
      </c>
      <c r="B13" s="11" t="s">
        <v>354</v>
      </c>
      <c r="C13" s="31">
        <f>C75</f>
        <v>1000000000</v>
      </c>
      <c r="D13" s="17"/>
      <c r="E13" s="31">
        <f t="shared" ref="E13:H13" si="1">E75</f>
        <v>900122358</v>
      </c>
      <c r="F13" s="31">
        <f t="shared" si="1"/>
        <v>465845444</v>
      </c>
      <c r="G13" s="31">
        <f t="shared" si="1"/>
        <v>318259829</v>
      </c>
      <c r="H13" s="31">
        <f t="shared" si="1"/>
        <v>318259829</v>
      </c>
    </row>
    <row r="14" spans="1:8" s="15" customFormat="1" x14ac:dyDescent="0.25">
      <c r="A14" s="11" t="s">
        <v>364</v>
      </c>
      <c r="B14" s="11" t="s">
        <v>365</v>
      </c>
      <c r="C14" s="31">
        <f>C79</f>
        <v>357206397</v>
      </c>
      <c r="D14" s="17"/>
      <c r="E14" s="31">
        <f t="shared" ref="E14:H14" si="2">E79</f>
        <v>234092063</v>
      </c>
      <c r="F14" s="31">
        <f t="shared" si="2"/>
        <v>157407000</v>
      </c>
      <c r="G14" s="31">
        <f t="shared" si="2"/>
        <v>141027000</v>
      </c>
      <c r="H14" s="31">
        <f t="shared" si="2"/>
        <v>141027000</v>
      </c>
    </row>
    <row r="15" spans="1:8" s="15" customFormat="1" x14ac:dyDescent="0.25">
      <c r="A15" s="11" t="s">
        <v>371</v>
      </c>
      <c r="B15" s="11" t="s">
        <v>372</v>
      </c>
      <c r="C15" s="31">
        <f>C83</f>
        <v>14470239728</v>
      </c>
      <c r="D15" s="17"/>
      <c r="E15" s="31">
        <f t="shared" ref="E15:H15" si="3">E83</f>
        <v>9877948978</v>
      </c>
      <c r="F15" s="31">
        <f t="shared" si="3"/>
        <v>9514533900</v>
      </c>
      <c r="G15" s="31">
        <f t="shared" si="3"/>
        <v>7335624325.2799997</v>
      </c>
      <c r="H15" s="31">
        <f t="shared" si="3"/>
        <v>7012290294.3900003</v>
      </c>
    </row>
    <row r="16" spans="1:8" s="15" customFormat="1" x14ac:dyDescent="0.25">
      <c r="A16" s="11" t="s">
        <v>232</v>
      </c>
      <c r="B16" s="11" t="s">
        <v>233</v>
      </c>
      <c r="C16" s="16">
        <f>C17+C31+C37</f>
        <v>67884689895</v>
      </c>
      <c r="D16" s="17">
        <v>67884689895</v>
      </c>
      <c r="E16" s="12">
        <v>67397512746</v>
      </c>
      <c r="F16" s="12">
        <v>59604355863</v>
      </c>
      <c r="G16" s="14">
        <v>59316760030</v>
      </c>
      <c r="H16" s="12">
        <v>58856192135</v>
      </c>
    </row>
    <row r="17" spans="1:8" s="15" customFormat="1" x14ac:dyDescent="0.25">
      <c r="A17" s="11" t="s">
        <v>235</v>
      </c>
      <c r="B17" s="11" t="s">
        <v>236</v>
      </c>
      <c r="C17" s="17">
        <f>C18+C19+C20+C21+C22+C23+C24+C25+C26+C27+C28+C29+C30</f>
        <v>33150463027</v>
      </c>
      <c r="D17" s="17">
        <v>33150463027</v>
      </c>
      <c r="E17" s="12">
        <v>32877580098</v>
      </c>
      <c r="F17" s="12">
        <v>32865933601</v>
      </c>
      <c r="G17" s="14">
        <v>32865933601</v>
      </c>
      <c r="H17" s="12">
        <v>32865933601</v>
      </c>
    </row>
    <row r="18" spans="1:8" x14ac:dyDescent="0.25">
      <c r="A18" s="1" t="s">
        <v>238</v>
      </c>
      <c r="B18" s="1" t="s">
        <v>239</v>
      </c>
      <c r="C18" s="2">
        <v>26482312514</v>
      </c>
      <c r="D18" s="18">
        <v>26482312514</v>
      </c>
      <c r="E18" s="2">
        <v>26482312514</v>
      </c>
      <c r="F18" s="2">
        <v>26482312514</v>
      </c>
      <c r="G18" s="3">
        <v>26482312514</v>
      </c>
      <c r="H18" s="2">
        <v>26482312514</v>
      </c>
    </row>
    <row r="19" spans="1:8" x14ac:dyDescent="0.25">
      <c r="A19" s="1" t="s">
        <v>240</v>
      </c>
      <c r="B19" s="1" t="s">
        <v>241</v>
      </c>
      <c r="C19" s="2">
        <v>932566567</v>
      </c>
      <c r="D19" s="18">
        <v>932566567</v>
      </c>
      <c r="E19" s="2">
        <v>932513090</v>
      </c>
      <c r="F19" s="2">
        <v>932513090</v>
      </c>
      <c r="G19" s="3">
        <v>932513090</v>
      </c>
      <c r="H19" s="2">
        <v>932513090</v>
      </c>
    </row>
    <row r="20" spans="1:8" x14ac:dyDescent="0.25">
      <c r="A20" s="1" t="s">
        <v>242</v>
      </c>
      <c r="B20" s="1" t="s">
        <v>243</v>
      </c>
      <c r="C20" s="2">
        <v>131000000</v>
      </c>
      <c r="D20" s="18">
        <v>131000000</v>
      </c>
      <c r="E20" s="2">
        <v>101217103</v>
      </c>
      <c r="F20" s="2">
        <v>101217103</v>
      </c>
      <c r="G20" s="3">
        <v>101217103</v>
      </c>
      <c r="H20" s="2">
        <v>101217103</v>
      </c>
    </row>
    <row r="21" spans="1:8" x14ac:dyDescent="0.25">
      <c r="A21" s="1" t="s">
        <v>244</v>
      </c>
      <c r="B21" s="1" t="s">
        <v>245</v>
      </c>
      <c r="C21" s="2">
        <v>25064593</v>
      </c>
      <c r="D21" s="18">
        <v>25064593</v>
      </c>
      <c r="E21" s="2">
        <v>25064593</v>
      </c>
      <c r="F21" s="2">
        <v>25064593</v>
      </c>
      <c r="G21" s="3">
        <v>25064593</v>
      </c>
      <c r="H21" s="2">
        <v>25064593</v>
      </c>
    </row>
    <row r="22" spans="1:8" x14ac:dyDescent="0.25">
      <c r="A22" s="1" t="s">
        <v>246</v>
      </c>
      <c r="B22" s="1" t="s">
        <v>247</v>
      </c>
      <c r="C22" s="2">
        <v>2320948621</v>
      </c>
      <c r="D22" s="18">
        <v>2320948621</v>
      </c>
      <c r="E22" s="2">
        <v>2286344746</v>
      </c>
      <c r="F22" s="2">
        <v>2286344746</v>
      </c>
      <c r="G22" s="3">
        <v>2286344746</v>
      </c>
      <c r="H22" s="2">
        <v>2286344746</v>
      </c>
    </row>
    <row r="23" spans="1:8" x14ac:dyDescent="0.25">
      <c r="A23" s="1" t="s">
        <v>248</v>
      </c>
      <c r="B23" s="1" t="s">
        <v>249</v>
      </c>
      <c r="C23" s="2">
        <v>259097450</v>
      </c>
      <c r="D23" s="18">
        <v>259097450</v>
      </c>
      <c r="E23" s="2">
        <v>259097350</v>
      </c>
      <c r="F23" s="2">
        <v>259097350</v>
      </c>
      <c r="G23" s="3">
        <v>259097350</v>
      </c>
      <c r="H23" s="2">
        <v>259097350</v>
      </c>
    </row>
    <row r="24" spans="1:8" x14ac:dyDescent="0.25">
      <c r="A24" s="1" t="s">
        <v>250</v>
      </c>
      <c r="B24" s="1" t="s">
        <v>251</v>
      </c>
      <c r="C24" s="2">
        <v>40546873</v>
      </c>
      <c r="D24" s="18">
        <v>40546873</v>
      </c>
      <c r="E24" s="2">
        <v>34400864</v>
      </c>
      <c r="F24" s="2">
        <v>34400864</v>
      </c>
      <c r="G24" s="3">
        <v>34400864</v>
      </c>
      <c r="H24" s="2">
        <v>34400864</v>
      </c>
    </row>
    <row r="25" spans="1:8" x14ac:dyDescent="0.25">
      <c r="A25" s="1" t="s">
        <v>252</v>
      </c>
      <c r="B25" s="1" t="s">
        <v>253</v>
      </c>
      <c r="C25" s="2">
        <v>110293772</v>
      </c>
      <c r="D25" s="18">
        <v>110293772</v>
      </c>
      <c r="E25" s="2">
        <v>110157491</v>
      </c>
      <c r="F25" s="2">
        <v>110157491</v>
      </c>
      <c r="G25" s="3">
        <v>110157491</v>
      </c>
      <c r="H25" s="2">
        <v>110157491</v>
      </c>
    </row>
    <row r="26" spans="1:8" x14ac:dyDescent="0.25">
      <c r="A26" s="1" t="s">
        <v>254</v>
      </c>
      <c r="B26" s="1" t="s">
        <v>255</v>
      </c>
      <c r="C26" s="2">
        <v>380470757</v>
      </c>
      <c r="D26" s="18">
        <v>380470757</v>
      </c>
      <c r="E26" s="2">
        <v>326187373</v>
      </c>
      <c r="F26" s="2">
        <v>326187373</v>
      </c>
      <c r="G26" s="3">
        <v>326187373</v>
      </c>
      <c r="H26" s="2">
        <v>326187373</v>
      </c>
    </row>
    <row r="27" spans="1:8" x14ac:dyDescent="0.25">
      <c r="A27" s="1" t="s">
        <v>256</v>
      </c>
      <c r="B27" s="1" t="s">
        <v>257</v>
      </c>
      <c r="C27" s="2">
        <v>1444255910</v>
      </c>
      <c r="D27" s="18">
        <v>1444255910</v>
      </c>
      <c r="E27" s="2">
        <v>1344193733</v>
      </c>
      <c r="F27" s="2">
        <v>1344193733</v>
      </c>
      <c r="G27" s="3">
        <v>1344193733</v>
      </c>
      <c r="H27" s="2">
        <v>1344193733</v>
      </c>
    </row>
    <row r="28" spans="1:8" x14ac:dyDescent="0.25">
      <c r="A28" s="1" t="s">
        <v>258</v>
      </c>
      <c r="B28" s="1" t="s">
        <v>259</v>
      </c>
      <c r="C28" s="2">
        <v>368734639</v>
      </c>
      <c r="D28" s="18">
        <v>368734639</v>
      </c>
      <c r="E28" s="2">
        <v>321479917</v>
      </c>
      <c r="F28" s="2">
        <v>321479917</v>
      </c>
      <c r="G28" s="3">
        <v>321479917</v>
      </c>
      <c r="H28" s="2">
        <v>321479917</v>
      </c>
    </row>
    <row r="29" spans="1:8" x14ac:dyDescent="0.25">
      <c r="A29" s="1" t="s">
        <v>260</v>
      </c>
      <c r="B29" s="1" t="s">
        <v>261</v>
      </c>
      <c r="C29" s="2">
        <v>338919536</v>
      </c>
      <c r="D29" s="18">
        <v>338919536</v>
      </c>
      <c r="E29" s="2">
        <v>338919536</v>
      </c>
      <c r="F29" s="2">
        <v>338919536</v>
      </c>
      <c r="G29" s="3">
        <v>338919536</v>
      </c>
      <c r="H29" s="2">
        <v>338919536</v>
      </c>
    </row>
    <row r="30" spans="1:8" x14ac:dyDescent="0.25">
      <c r="A30" s="1" t="s">
        <v>262</v>
      </c>
      <c r="B30" s="1" t="s">
        <v>263</v>
      </c>
      <c r="C30" s="2">
        <v>316251795</v>
      </c>
      <c r="D30" s="18">
        <v>316251795</v>
      </c>
      <c r="E30" s="2">
        <v>315691788</v>
      </c>
      <c r="F30" s="2">
        <v>304045291</v>
      </c>
      <c r="G30" s="3">
        <v>304045291</v>
      </c>
      <c r="H30" s="2">
        <v>304045291</v>
      </c>
    </row>
    <row r="31" spans="1:8" s="15" customFormat="1" x14ac:dyDescent="0.25">
      <c r="A31" s="11" t="s">
        <v>264</v>
      </c>
      <c r="B31" s="11" t="s">
        <v>265</v>
      </c>
      <c r="C31" s="17">
        <f>C32+C33+C34+C35+C36</f>
        <v>12617221540</v>
      </c>
      <c r="D31" s="17">
        <v>12617221540</v>
      </c>
      <c r="E31" s="12">
        <v>12406975530</v>
      </c>
      <c r="F31" s="12">
        <v>10070767600</v>
      </c>
      <c r="G31" s="14">
        <v>10070767600</v>
      </c>
      <c r="H31" s="12">
        <v>9693847705</v>
      </c>
    </row>
    <row r="32" spans="1:8" x14ac:dyDescent="0.25">
      <c r="A32" s="1" t="s">
        <v>267</v>
      </c>
      <c r="B32" s="1" t="s">
        <v>268</v>
      </c>
      <c r="C32" s="2">
        <v>2902667005</v>
      </c>
      <c r="D32" s="18">
        <v>2902667005</v>
      </c>
      <c r="E32" s="2">
        <v>2836697033</v>
      </c>
      <c r="F32" s="2">
        <v>2191600822</v>
      </c>
      <c r="G32" s="3">
        <v>2191600822</v>
      </c>
      <c r="H32" s="2">
        <v>2096226038</v>
      </c>
    </row>
    <row r="33" spans="1:8" x14ac:dyDescent="0.25">
      <c r="A33" s="1" t="s">
        <v>269</v>
      </c>
      <c r="B33" s="1" t="s">
        <v>270</v>
      </c>
      <c r="C33" s="2">
        <v>4097882832</v>
      </c>
      <c r="D33" s="18">
        <v>4097882832</v>
      </c>
      <c r="E33" s="2">
        <v>4007741167</v>
      </c>
      <c r="F33" s="2">
        <v>3100024534</v>
      </c>
      <c r="G33" s="3">
        <v>3100024534</v>
      </c>
      <c r="H33" s="2">
        <v>2964576315</v>
      </c>
    </row>
    <row r="34" spans="1:8" x14ac:dyDescent="0.25">
      <c r="A34" s="1" t="s">
        <v>271</v>
      </c>
      <c r="B34" s="1" t="s">
        <v>272</v>
      </c>
      <c r="C34" s="2">
        <v>1024470708</v>
      </c>
      <c r="D34" s="18">
        <v>1024470708</v>
      </c>
      <c r="E34" s="2">
        <v>1001552025</v>
      </c>
      <c r="F34" s="2">
        <v>766819200</v>
      </c>
      <c r="G34" s="3">
        <v>766819200</v>
      </c>
      <c r="H34" s="2">
        <v>731802200</v>
      </c>
    </row>
    <row r="35" spans="1:8" x14ac:dyDescent="0.25">
      <c r="A35" s="1" t="s">
        <v>273</v>
      </c>
      <c r="B35" s="1" t="s">
        <v>274</v>
      </c>
      <c r="C35" s="2">
        <v>352322569</v>
      </c>
      <c r="D35" s="18">
        <v>352322569</v>
      </c>
      <c r="E35" s="2">
        <v>336360153</v>
      </c>
      <c r="F35" s="2">
        <v>303712769</v>
      </c>
      <c r="G35" s="3">
        <v>303712769</v>
      </c>
      <c r="H35" s="2">
        <v>292267269</v>
      </c>
    </row>
    <row r="36" spans="1:8" x14ac:dyDescent="0.25">
      <c r="A36" s="1" t="s">
        <v>275</v>
      </c>
      <c r="B36" s="1" t="s">
        <v>276</v>
      </c>
      <c r="C36" s="2">
        <v>4239878426</v>
      </c>
      <c r="D36" s="18">
        <v>4239878426</v>
      </c>
      <c r="E36" s="2">
        <v>4224625152</v>
      </c>
      <c r="F36" s="2">
        <v>3708610275</v>
      </c>
      <c r="G36" s="3">
        <v>3708610275</v>
      </c>
      <c r="H36" s="2">
        <v>3608975883</v>
      </c>
    </row>
    <row r="37" spans="1:8" s="15" customFormat="1" x14ac:dyDescent="0.25">
      <c r="A37" s="11" t="s">
        <v>277</v>
      </c>
      <c r="B37" s="11" t="s">
        <v>278</v>
      </c>
      <c r="C37" s="17">
        <v>22117005328</v>
      </c>
      <c r="D37" s="17">
        <v>22117005328</v>
      </c>
      <c r="E37" s="12">
        <v>22112957118</v>
      </c>
      <c r="F37" s="12">
        <v>16667654662</v>
      </c>
      <c r="G37" s="14">
        <v>16380058829</v>
      </c>
      <c r="H37" s="12">
        <v>16296410829</v>
      </c>
    </row>
    <row r="38" spans="1:8" x14ac:dyDescent="0.25">
      <c r="A38" s="1" t="s">
        <v>280</v>
      </c>
      <c r="B38" s="1" t="s">
        <v>281</v>
      </c>
      <c r="C38" s="2">
        <f>C39+C40+C41+C42+C43+C44</f>
        <v>17583307689</v>
      </c>
      <c r="D38" s="18">
        <v>4533697639</v>
      </c>
      <c r="E38" s="2">
        <v>4533697639</v>
      </c>
      <c r="F38" s="2">
        <v>3270727134</v>
      </c>
      <c r="G38" s="3">
        <v>3257899301</v>
      </c>
      <c r="H38" s="2">
        <v>3255211801</v>
      </c>
    </row>
    <row r="39" spans="1:8" x14ac:dyDescent="0.25">
      <c r="A39" s="1" t="s">
        <v>282</v>
      </c>
      <c r="B39" s="1" t="s">
        <v>283</v>
      </c>
      <c r="C39" s="2">
        <v>2456510638</v>
      </c>
      <c r="D39" s="18">
        <v>2456510638</v>
      </c>
      <c r="E39" s="2">
        <v>2456510638</v>
      </c>
      <c r="F39" s="2">
        <v>1816145935</v>
      </c>
      <c r="G39" s="3">
        <v>1816145935</v>
      </c>
      <c r="H39" s="2">
        <v>1816145935</v>
      </c>
    </row>
    <row r="40" spans="1:8" x14ac:dyDescent="0.25">
      <c r="A40" s="1" t="s">
        <v>284</v>
      </c>
      <c r="B40" s="1" t="s">
        <v>285</v>
      </c>
      <c r="C40" s="2">
        <v>14522920427</v>
      </c>
      <c r="D40" s="18">
        <v>14522920427</v>
      </c>
      <c r="E40" s="2">
        <v>14522920427</v>
      </c>
      <c r="F40" s="2">
        <v>11014178055</v>
      </c>
      <c r="G40" s="3">
        <v>11014178055</v>
      </c>
      <c r="H40" s="2">
        <v>10935817555</v>
      </c>
    </row>
    <row r="41" spans="1:8" x14ac:dyDescent="0.25">
      <c r="A41" s="1" t="s">
        <v>286</v>
      </c>
      <c r="B41" s="1" t="s">
        <v>287</v>
      </c>
      <c r="C41" s="2">
        <v>65622980</v>
      </c>
      <c r="D41" s="18">
        <v>65622980</v>
      </c>
      <c r="E41" s="2">
        <v>65622980</v>
      </c>
      <c r="F41" s="2">
        <v>42686573</v>
      </c>
      <c r="G41" s="3">
        <v>42686573</v>
      </c>
      <c r="H41" s="2">
        <v>42686573</v>
      </c>
    </row>
    <row r="42" spans="1:8" x14ac:dyDescent="0.25">
      <c r="A42" s="1" t="s">
        <v>288</v>
      </c>
      <c r="B42" s="1" t="s">
        <v>289</v>
      </c>
      <c r="C42" s="2">
        <v>137403644</v>
      </c>
      <c r="D42" s="18">
        <v>137403644</v>
      </c>
      <c r="E42" s="2">
        <v>137355434</v>
      </c>
      <c r="F42" s="2">
        <v>127066965</v>
      </c>
      <c r="G42" s="3">
        <v>127066965</v>
      </c>
      <c r="H42" s="2">
        <v>127066965</v>
      </c>
    </row>
    <row r="43" spans="1:8" x14ac:dyDescent="0.25">
      <c r="A43" s="1" t="s">
        <v>290</v>
      </c>
      <c r="B43" s="1" t="s">
        <v>291</v>
      </c>
      <c r="C43" s="2">
        <v>12000000</v>
      </c>
      <c r="D43" s="18">
        <v>12000000</v>
      </c>
      <c r="E43" s="2">
        <v>8000000</v>
      </c>
      <c r="F43" s="2">
        <v>8000000</v>
      </c>
      <c r="G43" s="3">
        <v>8000000</v>
      </c>
      <c r="H43" s="2">
        <v>8000000</v>
      </c>
    </row>
    <row r="44" spans="1:8" x14ac:dyDescent="0.25">
      <c r="A44" s="1" t="s">
        <v>292</v>
      </c>
      <c r="B44" s="1" t="s">
        <v>293</v>
      </c>
      <c r="C44" s="2">
        <v>388850000</v>
      </c>
      <c r="D44" s="18">
        <v>388850000</v>
      </c>
      <c r="E44" s="2">
        <v>388850000</v>
      </c>
      <c r="F44" s="2">
        <v>388850000</v>
      </c>
      <c r="G44" s="3">
        <v>114082000</v>
      </c>
      <c r="H44" s="2">
        <v>111482000</v>
      </c>
    </row>
    <row r="45" spans="1:8" s="15" customFormat="1" x14ac:dyDescent="0.25">
      <c r="A45" s="11" t="s">
        <v>294</v>
      </c>
      <c r="B45" s="11" t="s">
        <v>295</v>
      </c>
      <c r="C45" s="16">
        <f>C46+C48+C56+C58</f>
        <v>11019329537</v>
      </c>
      <c r="D45" s="17">
        <v>11019329537</v>
      </c>
      <c r="E45" s="12">
        <v>9377106263</v>
      </c>
      <c r="F45" s="12">
        <v>8424746542</v>
      </c>
      <c r="G45" s="14">
        <v>5893715435.8400002</v>
      </c>
      <c r="H45" s="12">
        <v>5486828615.8400002</v>
      </c>
    </row>
    <row r="46" spans="1:8" s="15" customFormat="1" x14ac:dyDescent="0.25">
      <c r="A46" s="11" t="s">
        <v>297</v>
      </c>
      <c r="B46" s="11" t="s">
        <v>298</v>
      </c>
      <c r="C46" s="17">
        <f>C47</f>
        <v>186977458</v>
      </c>
      <c r="D46" s="17">
        <v>186977458</v>
      </c>
      <c r="E46" s="12">
        <v>175476408</v>
      </c>
      <c r="F46" s="12">
        <v>146977458</v>
      </c>
      <c r="G46" s="14">
        <v>33000000</v>
      </c>
      <c r="H46" s="12">
        <v>33000000</v>
      </c>
    </row>
    <row r="47" spans="1:8" x14ac:dyDescent="0.25">
      <c r="A47" s="1" t="s">
        <v>299</v>
      </c>
      <c r="B47" s="1" t="s">
        <v>300</v>
      </c>
      <c r="C47" s="2">
        <v>186977458</v>
      </c>
      <c r="D47" s="18">
        <v>186977458</v>
      </c>
      <c r="E47" s="2">
        <v>175476408</v>
      </c>
      <c r="F47" s="2">
        <v>146977458</v>
      </c>
      <c r="G47" s="3">
        <v>33000000</v>
      </c>
      <c r="H47" s="2">
        <v>33000000</v>
      </c>
    </row>
    <row r="48" spans="1:8" s="15" customFormat="1" x14ac:dyDescent="0.25">
      <c r="A48" s="11" t="s">
        <v>301</v>
      </c>
      <c r="B48" s="11" t="s">
        <v>302</v>
      </c>
      <c r="C48" s="17">
        <f>C49+C50+C51+C52+C53+C54+C55</f>
        <v>7026422340</v>
      </c>
      <c r="D48" s="17">
        <v>7026422340</v>
      </c>
      <c r="E48" s="12">
        <v>6037262212</v>
      </c>
      <c r="F48" s="12">
        <v>5665532991</v>
      </c>
      <c r="G48" s="14">
        <v>4159369715.8400002</v>
      </c>
      <c r="H48" s="12">
        <v>3852482895.8400002</v>
      </c>
    </row>
    <row r="49" spans="1:8" x14ac:dyDescent="0.25">
      <c r="A49" s="1" t="s">
        <v>304</v>
      </c>
      <c r="B49" s="1" t="s">
        <v>305</v>
      </c>
      <c r="C49" s="2">
        <v>427709014</v>
      </c>
      <c r="D49" s="18">
        <v>427709014</v>
      </c>
      <c r="E49" s="2">
        <v>255000000</v>
      </c>
      <c r="F49" s="2">
        <v>255000000</v>
      </c>
      <c r="G49" s="3">
        <v>138868598</v>
      </c>
      <c r="H49" s="2">
        <v>70713490</v>
      </c>
    </row>
    <row r="50" spans="1:8" x14ac:dyDescent="0.25">
      <c r="A50" s="1" t="s">
        <v>306</v>
      </c>
      <c r="B50" s="1" t="s">
        <v>307</v>
      </c>
      <c r="C50" s="2">
        <v>1580000000</v>
      </c>
      <c r="D50" s="18">
        <v>1580000000</v>
      </c>
      <c r="E50" s="2">
        <v>1206518374</v>
      </c>
      <c r="F50" s="2">
        <v>1206518374</v>
      </c>
      <c r="G50" s="3">
        <v>791853978.04999995</v>
      </c>
      <c r="H50" s="2">
        <v>791853978.04999995</v>
      </c>
    </row>
    <row r="51" spans="1:8" x14ac:dyDescent="0.25">
      <c r="A51" s="1" t="s">
        <v>308</v>
      </c>
      <c r="B51" s="1" t="s">
        <v>309</v>
      </c>
      <c r="C51" s="2">
        <v>1984887368</v>
      </c>
      <c r="D51" s="18">
        <v>1984887368</v>
      </c>
      <c r="E51" s="2">
        <v>1725035529</v>
      </c>
      <c r="F51" s="2">
        <v>1725035529</v>
      </c>
      <c r="G51" s="3">
        <v>961456388.03999996</v>
      </c>
      <c r="H51" s="2">
        <v>722724676.03999996</v>
      </c>
    </row>
    <row r="52" spans="1:8" x14ac:dyDescent="0.25">
      <c r="A52" s="1" t="s">
        <v>310</v>
      </c>
      <c r="B52" s="1" t="s">
        <v>311</v>
      </c>
      <c r="C52" s="2">
        <v>2500000000</v>
      </c>
      <c r="D52" s="18">
        <v>2500000000</v>
      </c>
      <c r="E52" s="2">
        <v>2500000000</v>
      </c>
      <c r="F52" s="2">
        <v>2129303583</v>
      </c>
      <c r="G52" s="3">
        <v>2018243879</v>
      </c>
      <c r="H52" s="2">
        <v>2018243879</v>
      </c>
    </row>
    <row r="53" spans="1:8" x14ac:dyDescent="0.25">
      <c r="A53" s="1" t="s">
        <v>312</v>
      </c>
      <c r="B53" s="1" t="s">
        <v>313</v>
      </c>
      <c r="C53" s="2">
        <v>100000000</v>
      </c>
      <c r="D53" s="18">
        <v>100000000</v>
      </c>
      <c r="E53" s="2">
        <v>85600000</v>
      </c>
      <c r="F53" s="2">
        <v>85600000</v>
      </c>
      <c r="G53" s="3">
        <v>34871367.75</v>
      </c>
      <c r="H53" s="2">
        <v>34871367.75</v>
      </c>
    </row>
    <row r="54" spans="1:8" x14ac:dyDescent="0.25">
      <c r="A54" s="1" t="s">
        <v>314</v>
      </c>
      <c r="B54" s="1" t="s">
        <v>315</v>
      </c>
      <c r="C54" s="2">
        <v>115000000</v>
      </c>
      <c r="D54" s="18">
        <v>115000000</v>
      </c>
      <c r="E54" s="2">
        <v>101032804</v>
      </c>
      <c r="F54" s="2">
        <v>100000000</v>
      </c>
      <c r="G54" s="3">
        <v>50000000</v>
      </c>
      <c r="H54" s="2">
        <v>50000000</v>
      </c>
    </row>
    <row r="55" spans="1:8" x14ac:dyDescent="0.25">
      <c r="A55" s="1" t="s">
        <v>316</v>
      </c>
      <c r="B55" s="1" t="s">
        <v>317</v>
      </c>
      <c r="C55" s="2">
        <v>318825958</v>
      </c>
      <c r="D55" s="18">
        <v>318825958</v>
      </c>
      <c r="E55" s="2">
        <v>164075505</v>
      </c>
      <c r="F55" s="2">
        <v>164075505</v>
      </c>
      <c r="G55" s="3">
        <v>164075505</v>
      </c>
      <c r="H55" s="2">
        <v>164075505</v>
      </c>
    </row>
    <row r="56" spans="1:8" s="15" customFormat="1" x14ac:dyDescent="0.25">
      <c r="A56" s="11" t="s">
        <v>318</v>
      </c>
      <c r="B56" s="11" t="s">
        <v>319</v>
      </c>
      <c r="C56" s="17">
        <f>C57</f>
        <v>2344498236</v>
      </c>
      <c r="D56" s="17">
        <v>2344498236</v>
      </c>
      <c r="E56" s="12">
        <v>2341742456</v>
      </c>
      <c r="F56" s="12">
        <v>2289610906</v>
      </c>
      <c r="G56" s="14">
        <v>1378720533</v>
      </c>
      <c r="H56" s="12">
        <v>1378720533</v>
      </c>
    </row>
    <row r="57" spans="1:8" x14ac:dyDescent="0.25">
      <c r="A57" s="1" t="s">
        <v>321</v>
      </c>
      <c r="B57" s="1" t="s">
        <v>322</v>
      </c>
      <c r="C57" s="2">
        <v>2344498236</v>
      </c>
      <c r="D57" s="18">
        <v>2344498236</v>
      </c>
      <c r="E57" s="2">
        <v>2341742456</v>
      </c>
      <c r="F57" s="2">
        <v>2289610906</v>
      </c>
      <c r="G57" s="3">
        <v>1378720533</v>
      </c>
      <c r="H57" s="2">
        <v>1378720533</v>
      </c>
    </row>
    <row r="58" spans="1:8" s="15" customFormat="1" x14ac:dyDescent="0.25">
      <c r="A58" s="11" t="s">
        <v>323</v>
      </c>
      <c r="B58" s="11" t="s">
        <v>324</v>
      </c>
      <c r="C58" s="17">
        <f>C59+C60</f>
        <v>1461431503</v>
      </c>
      <c r="D58" s="17">
        <v>1461431503</v>
      </c>
      <c r="E58" s="12">
        <v>822625187</v>
      </c>
      <c r="F58" s="12">
        <v>322625187</v>
      </c>
      <c r="G58" s="14">
        <v>322625187</v>
      </c>
      <c r="H58" s="12">
        <v>222625187</v>
      </c>
    </row>
    <row r="59" spans="1:8" x14ac:dyDescent="0.25">
      <c r="A59" s="1" t="s">
        <v>325</v>
      </c>
      <c r="B59" s="1" t="s">
        <v>326</v>
      </c>
      <c r="C59" s="2">
        <v>1274041900</v>
      </c>
      <c r="D59" s="18">
        <v>1274041900</v>
      </c>
      <c r="E59" s="2">
        <v>818040700</v>
      </c>
      <c r="F59" s="2">
        <v>318040700</v>
      </c>
      <c r="G59" s="3">
        <v>318040700</v>
      </c>
      <c r="H59" s="2">
        <v>218040700</v>
      </c>
    </row>
    <row r="60" spans="1:8" x14ac:dyDescent="0.25">
      <c r="A60" s="1" t="s">
        <v>327</v>
      </c>
      <c r="B60" s="1" t="s">
        <v>328</v>
      </c>
      <c r="C60" s="2">
        <v>187389603</v>
      </c>
      <c r="D60" s="18">
        <v>187389603</v>
      </c>
      <c r="E60" s="2">
        <v>4584487</v>
      </c>
      <c r="F60" s="2">
        <v>4584487</v>
      </c>
      <c r="G60" s="3">
        <v>4584487</v>
      </c>
      <c r="H60" s="2">
        <v>4584487</v>
      </c>
    </row>
    <row r="61" spans="1:8" x14ac:dyDescent="0.25">
      <c r="A61" s="1"/>
      <c r="B61" s="1"/>
      <c r="C61" s="2"/>
      <c r="D61" s="18"/>
      <c r="E61" s="2"/>
      <c r="F61" s="2"/>
      <c r="G61" s="3"/>
      <c r="H61" s="2"/>
    </row>
    <row r="62" spans="1:8" s="15" customFormat="1" x14ac:dyDescent="0.25">
      <c r="A62" s="11" t="s">
        <v>329</v>
      </c>
      <c r="B62" s="11" t="s">
        <v>330</v>
      </c>
      <c r="C62" s="31">
        <f>C63+C68</f>
        <v>737558772</v>
      </c>
      <c r="D62" s="17">
        <v>737558772</v>
      </c>
      <c r="E62" s="12">
        <v>623831194</v>
      </c>
      <c r="F62" s="12">
        <v>388175343</v>
      </c>
      <c r="G62" s="14">
        <v>263359639.88</v>
      </c>
      <c r="H62" s="12">
        <v>263359639.88</v>
      </c>
    </row>
    <row r="63" spans="1:8" s="15" customFormat="1" x14ac:dyDescent="0.25">
      <c r="A63" s="11" t="s">
        <v>331</v>
      </c>
      <c r="B63" s="11" t="s">
        <v>332</v>
      </c>
      <c r="C63" s="16">
        <f>C64</f>
        <v>315276526</v>
      </c>
      <c r="D63" s="17">
        <v>315276526</v>
      </c>
      <c r="E63" s="12">
        <v>315276526</v>
      </c>
      <c r="F63" s="12">
        <v>242006447</v>
      </c>
      <c r="G63" s="14">
        <v>148774447</v>
      </c>
      <c r="H63" s="12">
        <v>148774447</v>
      </c>
    </row>
    <row r="64" spans="1:8" s="15" customFormat="1" x14ac:dyDescent="0.25">
      <c r="A64" s="11" t="s">
        <v>333</v>
      </c>
      <c r="B64" s="11" t="s">
        <v>334</v>
      </c>
      <c r="C64" s="17">
        <f>C65+C66+C67</f>
        <v>315276526</v>
      </c>
      <c r="D64" s="17">
        <v>315276526</v>
      </c>
      <c r="E64" s="12">
        <v>315276526</v>
      </c>
      <c r="F64" s="12">
        <v>242006447</v>
      </c>
      <c r="G64" s="14">
        <v>148774447</v>
      </c>
      <c r="H64" s="12">
        <v>148774447</v>
      </c>
    </row>
    <row r="65" spans="1:8" x14ac:dyDescent="0.25">
      <c r="A65" s="1" t="s">
        <v>335</v>
      </c>
      <c r="B65" s="1" t="s">
        <v>336</v>
      </c>
      <c r="C65" s="2">
        <v>74276526</v>
      </c>
      <c r="D65" s="18">
        <v>74276526</v>
      </c>
      <c r="E65" s="2">
        <v>74276526</v>
      </c>
      <c r="F65" s="2">
        <v>8493000</v>
      </c>
      <c r="G65" s="3">
        <v>8493000</v>
      </c>
      <c r="H65" s="2">
        <v>8493000</v>
      </c>
    </row>
    <row r="66" spans="1:8" x14ac:dyDescent="0.25">
      <c r="A66" s="1" t="s">
        <v>337</v>
      </c>
      <c r="B66" s="1" t="s">
        <v>338</v>
      </c>
      <c r="C66" s="2">
        <v>41000000</v>
      </c>
      <c r="D66" s="18">
        <v>41000000</v>
      </c>
      <c r="E66" s="2">
        <v>41000000</v>
      </c>
      <c r="F66" s="2">
        <v>33513447</v>
      </c>
      <c r="G66" s="3">
        <v>33513447</v>
      </c>
      <c r="H66" s="2">
        <v>33513447</v>
      </c>
    </row>
    <row r="67" spans="1:8" x14ac:dyDescent="0.25">
      <c r="A67" s="1" t="s">
        <v>339</v>
      </c>
      <c r="B67" s="1" t="s">
        <v>340</v>
      </c>
      <c r="C67" s="2">
        <v>200000000</v>
      </c>
      <c r="D67" s="18">
        <v>200000000</v>
      </c>
      <c r="E67" s="2">
        <v>200000000</v>
      </c>
      <c r="F67" s="2">
        <v>200000000</v>
      </c>
      <c r="G67" s="3">
        <v>106768000</v>
      </c>
      <c r="H67" s="2">
        <v>106768000</v>
      </c>
    </row>
    <row r="68" spans="1:8" s="15" customFormat="1" x14ac:dyDescent="0.25">
      <c r="A68" s="11" t="s">
        <v>341</v>
      </c>
      <c r="B68" s="11" t="s">
        <v>342</v>
      </c>
      <c r="C68" s="16">
        <f>C69+C72</f>
        <v>422282246</v>
      </c>
      <c r="D68" s="17">
        <v>422282246</v>
      </c>
      <c r="E68" s="12">
        <v>308554668</v>
      </c>
      <c r="F68" s="12">
        <v>146168896</v>
      </c>
      <c r="G68" s="14">
        <v>114585192.88</v>
      </c>
      <c r="H68" s="12">
        <v>114585192.88</v>
      </c>
    </row>
    <row r="69" spans="1:8" s="15" customFormat="1" x14ac:dyDescent="0.25">
      <c r="A69" s="11" t="s">
        <v>343</v>
      </c>
      <c r="B69" s="11" t="s">
        <v>344</v>
      </c>
      <c r="C69" s="17">
        <f>C70+C71</f>
        <v>391636429</v>
      </c>
      <c r="D69" s="17">
        <v>391636429</v>
      </c>
      <c r="E69" s="12">
        <v>278664428</v>
      </c>
      <c r="F69" s="12">
        <v>137116776</v>
      </c>
      <c r="G69" s="14">
        <v>105533072.88</v>
      </c>
      <c r="H69" s="12">
        <v>105533072.88</v>
      </c>
    </row>
    <row r="70" spans="1:8" x14ac:dyDescent="0.25">
      <c r="A70" s="1" t="s">
        <v>345</v>
      </c>
      <c r="B70" s="1" t="s">
        <v>346</v>
      </c>
      <c r="C70" s="2">
        <v>112972001</v>
      </c>
      <c r="D70" s="18">
        <v>112972001</v>
      </c>
      <c r="E70" s="2">
        <v>0</v>
      </c>
      <c r="F70" s="2">
        <v>0</v>
      </c>
      <c r="G70" s="3">
        <v>0</v>
      </c>
      <c r="H70" s="2">
        <v>0</v>
      </c>
    </row>
    <row r="71" spans="1:8" x14ac:dyDescent="0.25">
      <c r="A71" s="1" t="s">
        <v>347</v>
      </c>
      <c r="B71" s="1" t="s">
        <v>348</v>
      </c>
      <c r="C71" s="2">
        <v>278664428</v>
      </c>
      <c r="D71" s="18">
        <v>278664428</v>
      </c>
      <c r="E71" s="2">
        <v>278664428</v>
      </c>
      <c r="F71" s="2">
        <v>137116776</v>
      </c>
      <c r="G71" s="3">
        <v>105533072.88</v>
      </c>
      <c r="H71" s="2">
        <v>105533072.88</v>
      </c>
    </row>
    <row r="72" spans="1:8" s="15" customFormat="1" x14ac:dyDescent="0.25">
      <c r="A72" s="11" t="s">
        <v>349</v>
      </c>
      <c r="B72" s="11" t="s">
        <v>350</v>
      </c>
      <c r="C72" s="17">
        <f>C73</f>
        <v>30645817</v>
      </c>
      <c r="D72" s="17">
        <v>30645817</v>
      </c>
      <c r="E72" s="12">
        <v>29890240</v>
      </c>
      <c r="F72" s="12">
        <v>9052120</v>
      </c>
      <c r="G72" s="14">
        <v>9052120</v>
      </c>
      <c r="H72" s="12">
        <v>9052120</v>
      </c>
    </row>
    <row r="73" spans="1:8" x14ac:dyDescent="0.25">
      <c r="A73" s="1" t="s">
        <v>351</v>
      </c>
      <c r="B73" s="1" t="s">
        <v>352</v>
      </c>
      <c r="C73" s="2">
        <v>30645817</v>
      </c>
      <c r="D73" s="18">
        <v>30645817</v>
      </c>
      <c r="E73" s="2">
        <v>29890240</v>
      </c>
      <c r="F73" s="2">
        <v>9052120</v>
      </c>
      <c r="G73" s="3">
        <v>9052120</v>
      </c>
      <c r="H73" s="2">
        <v>9052120</v>
      </c>
    </row>
    <row r="74" spans="1:8" x14ac:dyDescent="0.25">
      <c r="A74" s="1"/>
      <c r="B74" s="1"/>
      <c r="C74" s="2"/>
      <c r="D74" s="18"/>
      <c r="E74" s="2"/>
      <c r="F74" s="2"/>
      <c r="G74" s="3"/>
      <c r="H74" s="2"/>
    </row>
    <row r="75" spans="1:8" s="15" customFormat="1" x14ac:dyDescent="0.25">
      <c r="A75" s="11" t="s">
        <v>353</v>
      </c>
      <c r="B75" s="11" t="s">
        <v>354</v>
      </c>
      <c r="C75" s="16">
        <f>C76</f>
        <v>1000000000</v>
      </c>
      <c r="D75" s="17">
        <v>1000000000</v>
      </c>
      <c r="E75" s="12">
        <v>900122358</v>
      </c>
      <c r="F75" s="12">
        <v>465845444</v>
      </c>
      <c r="G75" s="14">
        <v>318259829</v>
      </c>
      <c r="H75" s="12">
        <v>318259829</v>
      </c>
    </row>
    <row r="76" spans="1:8" s="30" customFormat="1" x14ac:dyDescent="0.25">
      <c r="A76" s="28" t="s">
        <v>356</v>
      </c>
      <c r="B76" s="28" t="s">
        <v>357</v>
      </c>
      <c r="C76" s="17">
        <f>C77</f>
        <v>1000000000</v>
      </c>
      <c r="D76" s="17">
        <v>1000000000</v>
      </c>
      <c r="E76" s="17">
        <v>900122358</v>
      </c>
      <c r="F76" s="17">
        <v>465845444</v>
      </c>
      <c r="G76" s="29">
        <v>318259829</v>
      </c>
      <c r="H76" s="17">
        <v>318259829</v>
      </c>
    </row>
    <row r="77" spans="1:8" x14ac:dyDescent="0.25">
      <c r="A77" s="1" t="s">
        <v>359</v>
      </c>
      <c r="B77" s="1" t="s">
        <v>360</v>
      </c>
      <c r="C77" s="2">
        <v>1000000000</v>
      </c>
      <c r="D77" s="18">
        <v>1000000000</v>
      </c>
      <c r="E77" s="2">
        <v>900122358</v>
      </c>
      <c r="F77" s="2">
        <v>465845444</v>
      </c>
      <c r="G77" s="3">
        <v>318259829</v>
      </c>
      <c r="H77" s="2">
        <v>318259829</v>
      </c>
    </row>
    <row r="78" spans="1:8" x14ac:dyDescent="0.25">
      <c r="A78" s="1"/>
      <c r="B78" s="1"/>
      <c r="C78" s="2"/>
      <c r="D78" s="18"/>
      <c r="E78" s="2"/>
      <c r="F78" s="2"/>
      <c r="G78" s="3"/>
      <c r="H78" s="2"/>
    </row>
    <row r="79" spans="1:8" s="15" customFormat="1" x14ac:dyDescent="0.25">
      <c r="A79" s="11" t="s">
        <v>364</v>
      </c>
      <c r="B79" s="11" t="s">
        <v>365</v>
      </c>
      <c r="C79" s="16">
        <f>C80</f>
        <v>357206397</v>
      </c>
      <c r="D79" s="17">
        <v>357206397</v>
      </c>
      <c r="E79" s="12">
        <v>234092063</v>
      </c>
      <c r="F79" s="12">
        <v>157407000</v>
      </c>
      <c r="G79" s="14">
        <v>141027000</v>
      </c>
      <c r="H79" s="12">
        <v>141027000</v>
      </c>
    </row>
    <row r="80" spans="1:8" s="15" customFormat="1" x14ac:dyDescent="0.25">
      <c r="A80" s="11" t="s">
        <v>366</v>
      </c>
      <c r="B80" s="11" t="s">
        <v>367</v>
      </c>
      <c r="C80" s="17">
        <f>C81</f>
        <v>357206397</v>
      </c>
      <c r="D80" s="17">
        <v>357206397</v>
      </c>
      <c r="E80" s="12">
        <v>234092063</v>
      </c>
      <c r="F80" s="12">
        <v>157407000</v>
      </c>
      <c r="G80" s="14">
        <v>141027000</v>
      </c>
      <c r="H80" s="12">
        <v>141027000</v>
      </c>
    </row>
    <row r="81" spans="1:8" x14ac:dyDescent="0.25">
      <c r="A81" s="1" t="s">
        <v>368</v>
      </c>
      <c r="B81" s="1" t="s">
        <v>369</v>
      </c>
      <c r="C81" s="2">
        <v>357206397</v>
      </c>
      <c r="D81" s="18">
        <v>357206397</v>
      </c>
      <c r="E81" s="2">
        <v>234092063</v>
      </c>
      <c r="F81" s="2">
        <v>157407000</v>
      </c>
      <c r="G81" s="3">
        <v>141027000</v>
      </c>
      <c r="H81" s="2">
        <v>141027000</v>
      </c>
    </row>
    <row r="82" spans="1:8" x14ac:dyDescent="0.25">
      <c r="A82" s="1"/>
      <c r="B82" s="1"/>
      <c r="C82" s="2"/>
      <c r="D82" s="18"/>
      <c r="E82" s="2"/>
      <c r="F82" s="2"/>
      <c r="G82" s="3"/>
      <c r="H82" s="2"/>
    </row>
    <row r="83" spans="1:8" s="15" customFormat="1" x14ac:dyDescent="0.25">
      <c r="A83" s="11" t="s">
        <v>371</v>
      </c>
      <c r="B83" s="11" t="s">
        <v>372</v>
      </c>
      <c r="C83" s="31">
        <f>C84+C104</f>
        <v>14470239728</v>
      </c>
      <c r="D83" s="17">
        <v>14470239728</v>
      </c>
      <c r="E83" s="12">
        <v>9877948978</v>
      </c>
      <c r="F83" s="12">
        <v>9514533900</v>
      </c>
      <c r="G83" s="14">
        <v>7335624325.2799997</v>
      </c>
      <c r="H83" s="12">
        <v>7012290294.3900003</v>
      </c>
    </row>
    <row r="84" spans="1:8" s="15" customFormat="1" x14ac:dyDescent="0.25">
      <c r="A84" s="11" t="s">
        <v>374</v>
      </c>
      <c r="B84" s="11" t="s">
        <v>375</v>
      </c>
      <c r="C84" s="16">
        <f>C85+C100</f>
        <v>3579509146</v>
      </c>
      <c r="D84" s="17">
        <v>3579509146</v>
      </c>
      <c r="E84" s="12">
        <v>3493933037</v>
      </c>
      <c r="F84" s="12">
        <v>3450001836</v>
      </c>
      <c r="G84" s="14">
        <v>2659552248</v>
      </c>
      <c r="H84" s="12">
        <v>2659552248</v>
      </c>
    </row>
    <row r="85" spans="1:8" s="15" customFormat="1" x14ac:dyDescent="0.25">
      <c r="A85" s="11" t="s">
        <v>377</v>
      </c>
      <c r="B85" s="11" t="s">
        <v>378</v>
      </c>
      <c r="C85" s="17">
        <f>C86+C87+C88+C89+C90+C91+C92+C93+C94+C95+C96+C97+C98+C99</f>
        <v>2470064146</v>
      </c>
      <c r="D85" s="17">
        <v>2470064146</v>
      </c>
      <c r="E85" s="12">
        <v>2392770802</v>
      </c>
      <c r="F85" s="12">
        <v>2391626450</v>
      </c>
      <c r="G85" s="14">
        <v>1737643862</v>
      </c>
      <c r="H85" s="12">
        <v>1737643862</v>
      </c>
    </row>
    <row r="86" spans="1:8" x14ac:dyDescent="0.25">
      <c r="A86" s="1" t="s">
        <v>380</v>
      </c>
      <c r="B86" s="1" t="s">
        <v>381</v>
      </c>
      <c r="C86" s="2">
        <v>35000000</v>
      </c>
      <c r="D86" s="18">
        <v>35000000</v>
      </c>
      <c r="E86" s="2">
        <v>29508604</v>
      </c>
      <c r="F86" s="2">
        <v>29508604</v>
      </c>
      <c r="G86" s="3">
        <v>29508604</v>
      </c>
      <c r="H86" s="2">
        <v>29508604</v>
      </c>
    </row>
    <row r="87" spans="1:8" x14ac:dyDescent="0.25">
      <c r="A87" s="1" t="s">
        <v>382</v>
      </c>
      <c r="B87" s="1" t="s">
        <v>383</v>
      </c>
      <c r="C87" s="2">
        <v>400000000</v>
      </c>
      <c r="D87" s="18">
        <v>400000000</v>
      </c>
      <c r="E87" s="2">
        <v>398462670</v>
      </c>
      <c r="F87" s="2">
        <v>398462670</v>
      </c>
      <c r="G87" s="3">
        <v>398462670</v>
      </c>
      <c r="H87" s="2">
        <v>398462670</v>
      </c>
    </row>
    <row r="88" spans="1:8" x14ac:dyDescent="0.25">
      <c r="A88" s="1" t="s">
        <v>384</v>
      </c>
      <c r="B88" s="1" t="s">
        <v>385</v>
      </c>
      <c r="C88" s="2">
        <v>230000000</v>
      </c>
      <c r="D88" s="18">
        <v>230000000</v>
      </c>
      <c r="E88" s="2">
        <v>225298826</v>
      </c>
      <c r="F88" s="2">
        <v>225298826</v>
      </c>
      <c r="G88" s="3">
        <v>225298826</v>
      </c>
      <c r="H88" s="2">
        <v>225298826</v>
      </c>
    </row>
    <row r="89" spans="1:8" x14ac:dyDescent="0.25">
      <c r="A89" s="1" t="s">
        <v>386</v>
      </c>
      <c r="B89" s="1" t="s">
        <v>387</v>
      </c>
      <c r="C89" s="2">
        <v>15000000</v>
      </c>
      <c r="D89" s="18">
        <v>15000000</v>
      </c>
      <c r="E89" s="2">
        <v>7746028</v>
      </c>
      <c r="F89" s="2">
        <v>7746028</v>
      </c>
      <c r="G89" s="3">
        <v>7746028</v>
      </c>
      <c r="H89" s="2">
        <v>7746028</v>
      </c>
    </row>
    <row r="90" spans="1:8" x14ac:dyDescent="0.25">
      <c r="A90" s="1" t="s">
        <v>388</v>
      </c>
      <c r="B90" s="1" t="s">
        <v>389</v>
      </c>
      <c r="C90" s="2">
        <v>47508017</v>
      </c>
      <c r="D90" s="18">
        <v>47508017</v>
      </c>
      <c r="E90" s="2">
        <v>81841</v>
      </c>
      <c r="F90" s="2">
        <v>81841</v>
      </c>
      <c r="G90" s="3">
        <v>81841</v>
      </c>
      <c r="H90" s="2">
        <v>81841</v>
      </c>
    </row>
    <row r="91" spans="1:8" x14ac:dyDescent="0.25">
      <c r="A91" s="1" t="s">
        <v>390</v>
      </c>
      <c r="B91" s="1" t="s">
        <v>391</v>
      </c>
      <c r="C91" s="2">
        <v>584915850</v>
      </c>
      <c r="D91" s="18">
        <v>584915850</v>
      </c>
      <c r="E91" s="2">
        <v>584915850</v>
      </c>
      <c r="F91" s="2">
        <v>584915850</v>
      </c>
      <c r="G91" s="3">
        <v>584915850</v>
      </c>
      <c r="H91" s="2">
        <v>584915850</v>
      </c>
    </row>
    <row r="92" spans="1:8" x14ac:dyDescent="0.25">
      <c r="A92" s="1" t="s">
        <v>392</v>
      </c>
      <c r="B92" s="1" t="s">
        <v>393</v>
      </c>
      <c r="C92" s="2">
        <v>1344435</v>
      </c>
      <c r="D92" s="18">
        <v>1344435</v>
      </c>
      <c r="E92" s="2">
        <v>1344435</v>
      </c>
      <c r="F92" s="2">
        <v>1344435</v>
      </c>
      <c r="G92" s="3">
        <v>1344435</v>
      </c>
      <c r="H92" s="2">
        <v>1344435</v>
      </c>
    </row>
    <row r="93" spans="1:8" x14ac:dyDescent="0.25">
      <c r="A93" s="1" t="s">
        <v>394</v>
      </c>
      <c r="B93" s="1" t="s">
        <v>395</v>
      </c>
      <c r="C93" s="2">
        <v>653982588</v>
      </c>
      <c r="D93" s="18">
        <v>653982588</v>
      </c>
      <c r="E93" s="2">
        <v>653982588</v>
      </c>
      <c r="F93" s="2">
        <v>653982588</v>
      </c>
      <c r="G93" s="3">
        <v>0</v>
      </c>
      <c r="H93" s="2">
        <v>0</v>
      </c>
    </row>
    <row r="94" spans="1:8" x14ac:dyDescent="0.25">
      <c r="A94" s="1" t="s">
        <v>396</v>
      </c>
      <c r="B94" s="1" t="s">
        <v>397</v>
      </c>
      <c r="C94" s="2">
        <v>50000000</v>
      </c>
      <c r="D94" s="18">
        <v>50000000</v>
      </c>
      <c r="E94" s="2">
        <v>49920542</v>
      </c>
      <c r="F94" s="2">
        <v>48776190</v>
      </c>
      <c r="G94" s="3">
        <v>48776190</v>
      </c>
      <c r="H94" s="2">
        <v>48776190</v>
      </c>
    </row>
    <row r="95" spans="1:8" x14ac:dyDescent="0.25">
      <c r="A95" s="1" t="s">
        <v>398</v>
      </c>
      <c r="B95" s="1" t="s">
        <v>399</v>
      </c>
      <c r="C95" s="2">
        <v>145820095</v>
      </c>
      <c r="D95" s="18">
        <v>145820095</v>
      </c>
      <c r="E95" s="2">
        <v>145820095</v>
      </c>
      <c r="F95" s="2">
        <v>145820095</v>
      </c>
      <c r="G95" s="3">
        <v>145820095</v>
      </c>
      <c r="H95" s="2">
        <v>145820095</v>
      </c>
    </row>
    <row r="96" spans="1:8" x14ac:dyDescent="0.25">
      <c r="A96" s="1" t="s">
        <v>400</v>
      </c>
      <c r="B96" s="1" t="s">
        <v>401</v>
      </c>
      <c r="C96" s="2">
        <v>147698850</v>
      </c>
      <c r="D96" s="18">
        <v>147698850</v>
      </c>
      <c r="E96" s="2">
        <v>147698850</v>
      </c>
      <c r="F96" s="2">
        <v>147698850</v>
      </c>
      <c r="G96" s="3">
        <v>147698850</v>
      </c>
      <c r="H96" s="2">
        <v>147698850</v>
      </c>
    </row>
    <row r="97" spans="1:8" x14ac:dyDescent="0.25">
      <c r="A97" s="1" t="s">
        <v>402</v>
      </c>
      <c r="B97" s="1" t="s">
        <v>403</v>
      </c>
      <c r="C97" s="2">
        <v>110760699</v>
      </c>
      <c r="D97" s="18">
        <v>110760699</v>
      </c>
      <c r="E97" s="2">
        <v>110760699</v>
      </c>
      <c r="F97" s="2">
        <v>110760699</v>
      </c>
      <c r="G97" s="3">
        <v>110760699</v>
      </c>
      <c r="H97" s="2">
        <v>110760699</v>
      </c>
    </row>
    <row r="98" spans="1:8" x14ac:dyDescent="0.25">
      <c r="A98" s="1" t="s">
        <v>404</v>
      </c>
      <c r="B98" s="1" t="s">
        <v>405</v>
      </c>
      <c r="C98" s="2">
        <v>10000000</v>
      </c>
      <c r="D98" s="18">
        <v>10000000</v>
      </c>
      <c r="E98" s="2">
        <v>0</v>
      </c>
      <c r="F98" s="2">
        <v>0</v>
      </c>
      <c r="G98" s="3">
        <v>0</v>
      </c>
      <c r="H98" s="2">
        <v>0</v>
      </c>
    </row>
    <row r="99" spans="1:8" x14ac:dyDescent="0.25">
      <c r="A99" s="1" t="s">
        <v>406</v>
      </c>
      <c r="B99" s="1" t="s">
        <v>407</v>
      </c>
      <c r="C99" s="2">
        <v>38033612</v>
      </c>
      <c r="D99" s="18">
        <v>38033612</v>
      </c>
      <c r="E99" s="2">
        <v>37229774</v>
      </c>
      <c r="F99" s="2">
        <v>37229774</v>
      </c>
      <c r="G99" s="3">
        <v>37229774</v>
      </c>
      <c r="H99" s="2">
        <v>37229774</v>
      </c>
    </row>
    <row r="100" spans="1:8" s="15" customFormat="1" x14ac:dyDescent="0.25">
      <c r="A100" s="11" t="s">
        <v>408</v>
      </c>
      <c r="B100" s="11" t="s">
        <v>409</v>
      </c>
      <c r="C100" s="17">
        <f>C101+C102+C103</f>
        <v>1109445000</v>
      </c>
      <c r="D100" s="17">
        <v>1109445000</v>
      </c>
      <c r="E100" s="12">
        <v>1101162235</v>
      </c>
      <c r="F100" s="12">
        <v>1058375386</v>
      </c>
      <c r="G100" s="14">
        <v>921908386</v>
      </c>
      <c r="H100" s="12">
        <v>921908386</v>
      </c>
    </row>
    <row r="101" spans="1:8" x14ac:dyDescent="0.25">
      <c r="A101" s="1" t="s">
        <v>411</v>
      </c>
      <c r="B101" s="1" t="s">
        <v>412</v>
      </c>
      <c r="C101" s="2">
        <v>737000000</v>
      </c>
      <c r="D101" s="18">
        <v>737000000</v>
      </c>
      <c r="E101" s="2">
        <v>728717235</v>
      </c>
      <c r="F101" s="2">
        <v>728717235</v>
      </c>
      <c r="G101" s="3">
        <v>728717235</v>
      </c>
      <c r="H101" s="2">
        <v>728717235</v>
      </c>
    </row>
    <row r="102" spans="1:8" x14ac:dyDescent="0.25">
      <c r="A102" s="1" t="s">
        <v>413</v>
      </c>
      <c r="B102" s="1" t="s">
        <v>289</v>
      </c>
      <c r="C102" s="2">
        <v>45000000</v>
      </c>
      <c r="D102" s="18">
        <v>45000000</v>
      </c>
      <c r="E102" s="2">
        <v>45000000</v>
      </c>
      <c r="F102" s="2">
        <v>2213151</v>
      </c>
      <c r="G102" s="3">
        <v>2213151</v>
      </c>
      <c r="H102" s="2">
        <v>2213151</v>
      </c>
    </row>
    <row r="103" spans="1:8" x14ac:dyDescent="0.25">
      <c r="A103" s="1" t="s">
        <v>414</v>
      </c>
      <c r="B103" s="1" t="s">
        <v>293</v>
      </c>
      <c r="C103" s="2">
        <v>327445000</v>
      </c>
      <c r="D103" s="18">
        <v>327445000</v>
      </c>
      <c r="E103" s="2">
        <v>327445000</v>
      </c>
      <c r="F103" s="2">
        <v>327445000</v>
      </c>
      <c r="G103" s="3">
        <v>190978000</v>
      </c>
      <c r="H103" s="2">
        <v>190978000</v>
      </c>
    </row>
    <row r="104" spans="1:8" s="15" customFormat="1" x14ac:dyDescent="0.25">
      <c r="A104" s="11" t="s">
        <v>415</v>
      </c>
      <c r="B104" s="11" t="s">
        <v>416</v>
      </c>
      <c r="C104" s="16">
        <f>C105+C107+C119+C123+C131</f>
        <v>10890730582</v>
      </c>
      <c r="D104" s="17">
        <v>10890730582</v>
      </c>
      <c r="E104" s="12">
        <v>6384015941</v>
      </c>
      <c r="F104" s="12">
        <v>6064532064</v>
      </c>
      <c r="G104" s="14">
        <v>4676072077.2799997</v>
      </c>
      <c r="H104" s="12">
        <v>4352738046.3900003</v>
      </c>
    </row>
    <row r="105" spans="1:8" s="15" customFormat="1" x14ac:dyDescent="0.25">
      <c r="A105" s="11" t="s">
        <v>418</v>
      </c>
      <c r="B105" s="11" t="s">
        <v>298</v>
      </c>
      <c r="C105" s="17">
        <f>C106</f>
        <v>1023000000</v>
      </c>
      <c r="D105" s="17">
        <v>1023000000</v>
      </c>
      <c r="E105" s="12">
        <v>1018038613</v>
      </c>
      <c r="F105" s="12">
        <v>942194811</v>
      </c>
      <c r="G105" s="14">
        <v>547556314</v>
      </c>
      <c r="H105" s="12">
        <v>545556314</v>
      </c>
    </row>
    <row r="106" spans="1:8" x14ac:dyDescent="0.25">
      <c r="A106" s="1" t="s">
        <v>420</v>
      </c>
      <c r="B106" s="1" t="s">
        <v>300</v>
      </c>
      <c r="C106" s="2">
        <v>1023000000</v>
      </c>
      <c r="D106" s="18">
        <v>1023000000</v>
      </c>
      <c r="E106" s="2">
        <v>1018038613</v>
      </c>
      <c r="F106" s="2">
        <v>942194811</v>
      </c>
      <c r="G106" s="3">
        <v>547556314</v>
      </c>
      <c r="H106" s="2">
        <v>545556314</v>
      </c>
    </row>
    <row r="107" spans="1:8" s="15" customFormat="1" x14ac:dyDescent="0.25">
      <c r="A107" s="11" t="s">
        <v>421</v>
      </c>
      <c r="B107" s="11" t="s">
        <v>422</v>
      </c>
      <c r="C107" s="17">
        <f>C108+C109+C110+C111+C112+C113+C114+C115+C116+C117+C118</f>
        <v>1973925204</v>
      </c>
      <c r="D107" s="17">
        <v>1973925204</v>
      </c>
      <c r="E107" s="12">
        <v>1927827886</v>
      </c>
      <c r="F107" s="12">
        <v>1870594217</v>
      </c>
      <c r="G107" s="14">
        <v>1481861349.28</v>
      </c>
      <c r="H107" s="12">
        <v>1477972495.3900001</v>
      </c>
    </row>
    <row r="108" spans="1:8" x14ac:dyDescent="0.25">
      <c r="A108" s="1" t="s">
        <v>424</v>
      </c>
      <c r="B108" s="1" t="s">
        <v>305</v>
      </c>
      <c r="C108" s="2">
        <v>650920000</v>
      </c>
      <c r="D108" s="18">
        <v>650920000</v>
      </c>
      <c r="E108" s="2">
        <v>650910114</v>
      </c>
      <c r="F108" s="2">
        <v>650910114</v>
      </c>
      <c r="G108" s="3">
        <v>544683551.91999996</v>
      </c>
      <c r="H108" s="2">
        <v>540794698.02999997</v>
      </c>
    </row>
    <row r="109" spans="1:8" x14ac:dyDescent="0.25">
      <c r="A109" s="1" t="s">
        <v>425</v>
      </c>
      <c r="B109" s="1" t="s">
        <v>426</v>
      </c>
      <c r="C109" s="2">
        <v>200000000</v>
      </c>
      <c r="D109" s="18">
        <v>200000000</v>
      </c>
      <c r="E109" s="2">
        <v>200000000</v>
      </c>
      <c r="F109" s="2">
        <v>200000000</v>
      </c>
      <c r="G109" s="3">
        <v>109198033.40000001</v>
      </c>
      <c r="H109" s="2">
        <v>109198033.40000001</v>
      </c>
    </row>
    <row r="110" spans="1:8" x14ac:dyDescent="0.25">
      <c r="A110" s="1" t="s">
        <v>427</v>
      </c>
      <c r="B110" s="1" t="s">
        <v>307</v>
      </c>
      <c r="C110" s="2">
        <v>318775000</v>
      </c>
      <c r="D110" s="18">
        <v>318775000</v>
      </c>
      <c r="E110" s="2">
        <v>313036749</v>
      </c>
      <c r="F110" s="2">
        <v>313036749</v>
      </c>
      <c r="G110" s="3">
        <v>312904001.94999999</v>
      </c>
      <c r="H110" s="2">
        <v>312904001.94999999</v>
      </c>
    </row>
    <row r="111" spans="1:8" x14ac:dyDescent="0.25">
      <c r="A111" s="1" t="s">
        <v>428</v>
      </c>
      <c r="B111" s="1" t="s">
        <v>309</v>
      </c>
      <c r="C111" s="2">
        <v>150071057</v>
      </c>
      <c r="D111" s="18">
        <v>150071057</v>
      </c>
      <c r="E111" s="2">
        <v>150071057</v>
      </c>
      <c r="F111" s="2">
        <v>150071057</v>
      </c>
      <c r="G111" s="3">
        <v>98600050.959999993</v>
      </c>
      <c r="H111" s="2">
        <v>98600050.959999993</v>
      </c>
    </row>
    <row r="112" spans="1:8" x14ac:dyDescent="0.25">
      <c r="A112" s="1" t="s">
        <v>429</v>
      </c>
      <c r="B112" s="1" t="s">
        <v>430</v>
      </c>
      <c r="C112" s="2">
        <v>148449936</v>
      </c>
      <c r="D112" s="18">
        <v>148449936</v>
      </c>
      <c r="E112" s="2">
        <v>139940146</v>
      </c>
      <c r="F112" s="2">
        <v>139940146</v>
      </c>
      <c r="G112" s="3">
        <v>107019283</v>
      </c>
      <c r="H112" s="2">
        <v>107019283</v>
      </c>
    </row>
    <row r="113" spans="1:8" x14ac:dyDescent="0.25">
      <c r="A113" s="1" t="s">
        <v>431</v>
      </c>
      <c r="B113" s="1" t="s">
        <v>432</v>
      </c>
      <c r="C113" s="2">
        <v>1894853</v>
      </c>
      <c r="D113" s="18">
        <v>1894853</v>
      </c>
      <c r="E113" s="2">
        <v>0</v>
      </c>
      <c r="F113" s="2">
        <v>0</v>
      </c>
      <c r="G113" s="3">
        <v>0</v>
      </c>
      <c r="H113" s="2">
        <v>0</v>
      </c>
    </row>
    <row r="114" spans="1:8" x14ac:dyDescent="0.25">
      <c r="A114" s="1" t="s">
        <v>433</v>
      </c>
      <c r="B114" s="1" t="s">
        <v>313</v>
      </c>
      <c r="C114" s="2">
        <v>75000000</v>
      </c>
      <c r="D114" s="18">
        <v>75000000</v>
      </c>
      <c r="E114" s="2">
        <v>75000000</v>
      </c>
      <c r="F114" s="2">
        <v>25000000</v>
      </c>
      <c r="G114" s="3">
        <v>10079814.050000001</v>
      </c>
      <c r="H114" s="2">
        <v>10079814.050000001</v>
      </c>
    </row>
    <row r="115" spans="1:8" x14ac:dyDescent="0.25">
      <c r="A115" s="1" t="s">
        <v>434</v>
      </c>
      <c r="B115" s="1" t="s">
        <v>315</v>
      </c>
      <c r="C115" s="2">
        <v>75500000</v>
      </c>
      <c r="D115" s="18">
        <v>75500000</v>
      </c>
      <c r="E115" s="2">
        <v>75026599</v>
      </c>
      <c r="F115" s="2">
        <v>72465900</v>
      </c>
      <c r="G115" s="3">
        <v>72465900</v>
      </c>
      <c r="H115" s="2">
        <v>72465900</v>
      </c>
    </row>
    <row r="116" spans="1:8" x14ac:dyDescent="0.25">
      <c r="A116" s="1" t="s">
        <v>435</v>
      </c>
      <c r="B116" s="1" t="s">
        <v>436</v>
      </c>
      <c r="C116" s="2">
        <v>252250000</v>
      </c>
      <c r="D116" s="18">
        <v>252250000</v>
      </c>
      <c r="E116" s="2">
        <v>231058863</v>
      </c>
      <c r="F116" s="2">
        <v>231058863</v>
      </c>
      <c r="G116" s="3">
        <v>151256326</v>
      </c>
      <c r="H116" s="2">
        <v>151256326</v>
      </c>
    </row>
    <row r="117" spans="1:8" x14ac:dyDescent="0.25">
      <c r="A117" s="1" t="s">
        <v>437</v>
      </c>
      <c r="B117" s="1" t="s">
        <v>438</v>
      </c>
      <c r="C117" s="2">
        <v>33280000</v>
      </c>
      <c r="D117" s="18">
        <v>33280000</v>
      </c>
      <c r="E117" s="2">
        <v>25000000</v>
      </c>
      <c r="F117" s="2">
        <v>25000000</v>
      </c>
      <c r="G117" s="3">
        <v>12543000</v>
      </c>
      <c r="H117" s="2">
        <v>12543000</v>
      </c>
    </row>
    <row r="118" spans="1:8" x14ac:dyDescent="0.25">
      <c r="A118" s="1" t="s">
        <v>439</v>
      </c>
      <c r="B118" s="1" t="s">
        <v>317</v>
      </c>
      <c r="C118" s="2">
        <v>67784358</v>
      </c>
      <c r="D118" s="18">
        <v>67784358</v>
      </c>
      <c r="E118" s="2">
        <v>67784358</v>
      </c>
      <c r="F118" s="2">
        <v>63111388</v>
      </c>
      <c r="G118" s="3">
        <v>63111388</v>
      </c>
      <c r="H118" s="2">
        <v>63111388</v>
      </c>
    </row>
    <row r="119" spans="1:8" s="15" customFormat="1" x14ac:dyDescent="0.25">
      <c r="A119" s="11" t="s">
        <v>440</v>
      </c>
      <c r="B119" s="11" t="s">
        <v>441</v>
      </c>
      <c r="C119" s="17">
        <f>C120+C121+C122</f>
        <v>1482536139</v>
      </c>
      <c r="D119" s="17">
        <v>1482536139</v>
      </c>
      <c r="E119" s="12">
        <v>1253897962</v>
      </c>
      <c r="F119" s="12">
        <v>1136004107</v>
      </c>
      <c r="G119" s="14">
        <v>586632077</v>
      </c>
      <c r="H119" s="12">
        <v>586632077</v>
      </c>
    </row>
    <row r="120" spans="1:8" x14ac:dyDescent="0.25">
      <c r="A120" s="1" t="s">
        <v>443</v>
      </c>
      <c r="B120" s="1" t="s">
        <v>322</v>
      </c>
      <c r="C120" s="2">
        <v>1157436139</v>
      </c>
      <c r="D120" s="18">
        <v>1157436139</v>
      </c>
      <c r="E120" s="2">
        <v>1157226469</v>
      </c>
      <c r="F120" s="2">
        <v>1083096083</v>
      </c>
      <c r="G120" s="3">
        <v>572231125</v>
      </c>
      <c r="H120" s="2">
        <v>572231125</v>
      </c>
    </row>
    <row r="121" spans="1:8" x14ac:dyDescent="0.25">
      <c r="A121" s="1" t="s">
        <v>444</v>
      </c>
      <c r="B121" s="1" t="s">
        <v>445</v>
      </c>
      <c r="C121" s="2">
        <v>260000000</v>
      </c>
      <c r="D121" s="18">
        <v>260000000</v>
      </c>
      <c r="E121" s="2">
        <v>52908024</v>
      </c>
      <c r="F121" s="2">
        <v>52908024</v>
      </c>
      <c r="G121" s="3">
        <v>14400952</v>
      </c>
      <c r="H121" s="2">
        <v>14400952</v>
      </c>
    </row>
    <row r="122" spans="1:8" x14ac:dyDescent="0.25">
      <c r="A122" s="1" t="s">
        <v>446</v>
      </c>
      <c r="B122" s="1" t="s">
        <v>447</v>
      </c>
      <c r="C122" s="2">
        <v>65100000</v>
      </c>
      <c r="D122" s="18">
        <v>65100000</v>
      </c>
      <c r="E122" s="2">
        <v>43763469</v>
      </c>
      <c r="F122" s="2">
        <v>0</v>
      </c>
      <c r="G122" s="3">
        <v>0</v>
      </c>
      <c r="H122" s="2">
        <v>0</v>
      </c>
    </row>
    <row r="123" spans="1:8" s="15" customFormat="1" x14ac:dyDescent="0.25">
      <c r="A123" s="11" t="s">
        <v>448</v>
      </c>
      <c r="B123" s="11" t="s">
        <v>449</v>
      </c>
      <c r="C123" s="17">
        <f>C124+C125+C126+C127+C128+C129+C130</f>
        <v>6166269239</v>
      </c>
      <c r="D123" s="17">
        <v>6166269239</v>
      </c>
      <c r="E123" s="12">
        <v>1983743849</v>
      </c>
      <c r="F123" s="12">
        <v>1922231298</v>
      </c>
      <c r="G123" s="14">
        <v>1889481706</v>
      </c>
      <c r="H123" s="12">
        <v>1572036529</v>
      </c>
    </row>
    <row r="124" spans="1:8" x14ac:dyDescent="0.25">
      <c r="A124" s="1" t="s">
        <v>451</v>
      </c>
      <c r="B124" s="1" t="s">
        <v>452</v>
      </c>
      <c r="C124" s="2">
        <v>78000000</v>
      </c>
      <c r="D124" s="18">
        <v>78000000</v>
      </c>
      <c r="E124" s="2">
        <v>24511499</v>
      </c>
      <c r="F124" s="2">
        <v>24511499</v>
      </c>
      <c r="G124" s="3">
        <v>24511499</v>
      </c>
      <c r="H124" s="2">
        <v>24511499</v>
      </c>
    </row>
    <row r="125" spans="1:8" x14ac:dyDescent="0.25">
      <c r="A125" s="1" t="s">
        <v>453</v>
      </c>
      <c r="B125" s="1" t="s">
        <v>326</v>
      </c>
      <c r="C125" s="2">
        <v>1802866564</v>
      </c>
      <c r="D125" s="18">
        <v>1802866564</v>
      </c>
      <c r="E125" s="2">
        <v>1724392808</v>
      </c>
      <c r="F125" s="2">
        <v>1682991604</v>
      </c>
      <c r="G125" s="3">
        <v>1664329604</v>
      </c>
      <c r="H125" s="2">
        <v>1364341604</v>
      </c>
    </row>
    <row r="126" spans="1:8" x14ac:dyDescent="0.25">
      <c r="A126" s="1" t="s">
        <v>454</v>
      </c>
      <c r="B126" s="1" t="s">
        <v>455</v>
      </c>
      <c r="C126" s="2">
        <v>94333110</v>
      </c>
      <c r="D126" s="18">
        <v>94333110</v>
      </c>
      <c r="E126" s="2">
        <v>94066323</v>
      </c>
      <c r="F126" s="2">
        <v>91036323</v>
      </c>
      <c r="G126" s="3">
        <v>91036323</v>
      </c>
      <c r="H126" s="2">
        <v>73579146</v>
      </c>
    </row>
    <row r="127" spans="1:8" x14ac:dyDescent="0.25">
      <c r="A127" s="1" t="s">
        <v>456</v>
      </c>
      <c r="B127" s="1" t="s">
        <v>457</v>
      </c>
      <c r="C127" s="2">
        <v>153932461</v>
      </c>
      <c r="D127" s="18">
        <v>153932461</v>
      </c>
      <c r="E127" s="2">
        <v>123068616</v>
      </c>
      <c r="F127" s="2">
        <v>107987269</v>
      </c>
      <c r="G127" s="3">
        <v>95424280</v>
      </c>
      <c r="H127" s="2">
        <v>95424280</v>
      </c>
    </row>
    <row r="128" spans="1:8" x14ac:dyDescent="0.25">
      <c r="A128" s="1" t="s">
        <v>458</v>
      </c>
      <c r="B128" s="1" t="s">
        <v>459</v>
      </c>
      <c r="C128" s="2">
        <v>7137104</v>
      </c>
      <c r="D128" s="18">
        <v>7137104</v>
      </c>
      <c r="E128" s="2">
        <v>2225000</v>
      </c>
      <c r="F128" s="2">
        <v>2225000</v>
      </c>
      <c r="G128" s="3">
        <v>2225000</v>
      </c>
      <c r="H128" s="2">
        <v>2225000</v>
      </c>
    </row>
    <row r="129" spans="1:8" x14ac:dyDescent="0.25">
      <c r="A129" s="1" t="s">
        <v>460</v>
      </c>
      <c r="B129" s="1" t="s">
        <v>461</v>
      </c>
      <c r="C129" s="2">
        <v>30000000</v>
      </c>
      <c r="D129" s="18">
        <v>30000000</v>
      </c>
      <c r="E129" s="2">
        <v>15479603</v>
      </c>
      <c r="F129" s="2">
        <v>13479603</v>
      </c>
      <c r="G129" s="3">
        <v>11955000</v>
      </c>
      <c r="H129" s="2">
        <v>11955000</v>
      </c>
    </row>
    <row r="130" spans="1:8" x14ac:dyDescent="0.25">
      <c r="A130" s="1" t="s">
        <v>462</v>
      </c>
      <c r="B130" s="1" t="s">
        <v>463</v>
      </c>
      <c r="C130" s="2">
        <v>4000000000</v>
      </c>
      <c r="D130" s="18">
        <v>4000000000</v>
      </c>
      <c r="E130" s="2">
        <v>0</v>
      </c>
      <c r="F130" s="2">
        <v>0</v>
      </c>
      <c r="G130" s="3">
        <v>0</v>
      </c>
      <c r="H130" s="2">
        <v>0</v>
      </c>
    </row>
    <row r="131" spans="1:8" s="15" customFormat="1" x14ac:dyDescent="0.25">
      <c r="A131" s="11" t="s">
        <v>464</v>
      </c>
      <c r="B131" s="11" t="s">
        <v>465</v>
      </c>
      <c r="C131" s="17">
        <f>C132+C133+C134</f>
        <v>245000000</v>
      </c>
      <c r="D131" s="17">
        <v>245000000</v>
      </c>
      <c r="E131" s="12">
        <v>200507631</v>
      </c>
      <c r="F131" s="12">
        <v>193507631</v>
      </c>
      <c r="G131" s="14">
        <v>170540631</v>
      </c>
      <c r="H131" s="12">
        <v>170540631</v>
      </c>
    </row>
    <row r="132" spans="1:8" x14ac:dyDescent="0.25">
      <c r="A132" s="1" t="s">
        <v>467</v>
      </c>
      <c r="B132" s="1" t="s">
        <v>468</v>
      </c>
      <c r="C132" s="2">
        <v>60000000</v>
      </c>
      <c r="D132" s="18">
        <v>60000000</v>
      </c>
      <c r="E132" s="2">
        <v>25823635</v>
      </c>
      <c r="F132" s="2">
        <v>18823635</v>
      </c>
      <c r="G132" s="3">
        <v>7869635</v>
      </c>
      <c r="H132" s="2">
        <v>7869635</v>
      </c>
    </row>
    <row r="133" spans="1:8" x14ac:dyDescent="0.25">
      <c r="A133" s="1" t="s">
        <v>469</v>
      </c>
      <c r="B133" s="1" t="s">
        <v>470</v>
      </c>
      <c r="C133" s="2">
        <v>10000000</v>
      </c>
      <c r="D133" s="18">
        <v>10000000</v>
      </c>
      <c r="E133" s="2">
        <v>0</v>
      </c>
      <c r="F133" s="2">
        <v>0</v>
      </c>
      <c r="G133" s="3">
        <v>0</v>
      </c>
      <c r="H133" s="2">
        <v>0</v>
      </c>
    </row>
    <row r="134" spans="1:8" x14ac:dyDescent="0.25">
      <c r="A134" s="1" t="s">
        <v>471</v>
      </c>
      <c r="B134" s="1" t="s">
        <v>472</v>
      </c>
      <c r="C134" s="2">
        <v>175000000</v>
      </c>
      <c r="D134" s="18">
        <v>175000000</v>
      </c>
      <c r="E134" s="2">
        <v>174683996</v>
      </c>
      <c r="F134" s="2">
        <v>174683996</v>
      </c>
      <c r="G134" s="3">
        <v>162670996</v>
      </c>
      <c r="H134" s="2">
        <v>162670996</v>
      </c>
    </row>
    <row r="135" spans="1:8" s="15" customFormat="1" x14ac:dyDescent="0.25">
      <c r="A135" s="11" t="s">
        <v>473</v>
      </c>
      <c r="B135" s="11" t="s">
        <v>474</v>
      </c>
      <c r="C135" s="12">
        <f>C136+C142+C146</f>
        <v>51629773738</v>
      </c>
      <c r="D135" s="17">
        <v>51629773738</v>
      </c>
      <c r="E135" s="12">
        <v>25653883071</v>
      </c>
      <c r="F135" s="12">
        <v>25646792571</v>
      </c>
      <c r="G135" s="14">
        <v>25646792571</v>
      </c>
      <c r="H135" s="12">
        <v>25646792571</v>
      </c>
    </row>
    <row r="136" spans="1:8" s="15" customFormat="1" x14ac:dyDescent="0.25">
      <c r="A136" s="11" t="s">
        <v>476</v>
      </c>
      <c r="B136" s="11" t="s">
        <v>477</v>
      </c>
      <c r="C136" s="16">
        <f>C137+C139</f>
        <v>37765544949</v>
      </c>
      <c r="D136" s="17">
        <v>37765544949</v>
      </c>
      <c r="E136" s="12">
        <v>25653883071</v>
      </c>
      <c r="F136" s="12">
        <v>25646792571</v>
      </c>
      <c r="G136" s="14">
        <v>25646792571</v>
      </c>
      <c r="H136" s="12">
        <v>25646792571</v>
      </c>
    </row>
    <row r="137" spans="1:8" s="15" customFormat="1" x14ac:dyDescent="0.25">
      <c r="A137" s="11" t="s">
        <v>479</v>
      </c>
      <c r="B137" s="11" t="s">
        <v>480</v>
      </c>
      <c r="C137" s="17">
        <f>C138</f>
        <v>37724129851</v>
      </c>
      <c r="D137" s="17">
        <v>37724129851</v>
      </c>
      <c r="E137" s="12">
        <v>25653883071</v>
      </c>
      <c r="F137" s="12">
        <v>25646792571</v>
      </c>
      <c r="G137" s="14">
        <v>25646792571</v>
      </c>
      <c r="H137" s="12">
        <v>25646792571</v>
      </c>
    </row>
    <row r="138" spans="1:8" x14ac:dyDescent="0.25">
      <c r="A138" s="1" t="s">
        <v>482</v>
      </c>
      <c r="B138" s="1" t="s">
        <v>483</v>
      </c>
      <c r="C138" s="2">
        <v>37724129851</v>
      </c>
      <c r="D138" s="18">
        <v>37724129851</v>
      </c>
      <c r="E138" s="2">
        <v>25653883071</v>
      </c>
      <c r="F138" s="2">
        <v>25646792571</v>
      </c>
      <c r="G138" s="3">
        <v>25646792571</v>
      </c>
      <c r="H138" s="2">
        <v>25646792571</v>
      </c>
    </row>
    <row r="139" spans="1:8" s="15" customFormat="1" x14ac:dyDescent="0.25">
      <c r="A139" s="11" t="s">
        <v>485</v>
      </c>
      <c r="B139" s="11" t="s">
        <v>486</v>
      </c>
      <c r="C139" s="17">
        <f>C140</f>
        <v>41415098</v>
      </c>
      <c r="D139" s="17">
        <v>41415098</v>
      </c>
      <c r="E139" s="12">
        <v>0</v>
      </c>
      <c r="F139" s="12">
        <v>0</v>
      </c>
      <c r="G139" s="14">
        <v>0</v>
      </c>
      <c r="H139" s="12">
        <v>0</v>
      </c>
    </row>
    <row r="140" spans="1:8" x14ac:dyDescent="0.25">
      <c r="A140" s="1" t="s">
        <v>488</v>
      </c>
      <c r="B140" s="1" t="s">
        <v>489</v>
      </c>
      <c r="C140" s="2">
        <v>41415098</v>
      </c>
      <c r="D140" s="18">
        <v>41415098</v>
      </c>
      <c r="E140" s="2">
        <v>0</v>
      </c>
      <c r="F140" s="2">
        <v>0</v>
      </c>
      <c r="G140" s="3">
        <v>0</v>
      </c>
      <c r="H140" s="2">
        <v>0</v>
      </c>
    </row>
    <row r="141" spans="1:8" x14ac:dyDescent="0.25">
      <c r="A141" s="1"/>
      <c r="B141" s="1"/>
      <c r="C141" s="2"/>
      <c r="D141" s="18"/>
      <c r="E141" s="2"/>
      <c r="F141" s="2"/>
      <c r="G141" s="3"/>
      <c r="H141" s="2"/>
    </row>
    <row r="142" spans="1:8" s="15" customFormat="1" x14ac:dyDescent="0.25">
      <c r="A142" s="11" t="s">
        <v>491</v>
      </c>
      <c r="B142" s="11" t="s">
        <v>492</v>
      </c>
      <c r="C142" s="16">
        <f>C143</f>
        <v>12264228789</v>
      </c>
      <c r="D142" s="17">
        <v>12264228789</v>
      </c>
      <c r="E142" s="12">
        <v>0</v>
      </c>
      <c r="F142" s="12">
        <v>0</v>
      </c>
      <c r="G142" s="14">
        <v>0</v>
      </c>
      <c r="H142" s="12">
        <v>0</v>
      </c>
    </row>
    <row r="143" spans="1:8" s="15" customFormat="1" x14ac:dyDescent="0.25">
      <c r="A143" s="11" t="s">
        <v>493</v>
      </c>
      <c r="B143" s="11" t="s">
        <v>492</v>
      </c>
      <c r="C143" s="17">
        <f>C144+C145</f>
        <v>12264228789</v>
      </c>
      <c r="D143" s="17">
        <v>12264228789</v>
      </c>
      <c r="E143" s="12">
        <v>0</v>
      </c>
      <c r="F143" s="12">
        <v>0</v>
      </c>
      <c r="G143" s="14">
        <v>0</v>
      </c>
      <c r="H143" s="12">
        <v>0</v>
      </c>
    </row>
    <row r="144" spans="1:8" x14ac:dyDescent="0.25">
      <c r="A144" s="1" t="s">
        <v>494</v>
      </c>
      <c r="B144" s="1" t="s">
        <v>495</v>
      </c>
      <c r="C144" s="2">
        <v>10615844328</v>
      </c>
      <c r="D144" s="18">
        <v>10615844328</v>
      </c>
      <c r="E144" s="2">
        <v>0</v>
      </c>
      <c r="F144" s="2">
        <v>0</v>
      </c>
      <c r="G144" s="3">
        <v>0</v>
      </c>
      <c r="H144" s="2">
        <v>0</v>
      </c>
    </row>
    <row r="145" spans="1:8" x14ac:dyDescent="0.25">
      <c r="A145" s="1" t="s">
        <v>496</v>
      </c>
      <c r="B145" s="1" t="s">
        <v>497</v>
      </c>
      <c r="C145" s="2">
        <v>1648384461</v>
      </c>
      <c r="D145" s="18">
        <v>1648384461</v>
      </c>
      <c r="E145" s="2">
        <v>0</v>
      </c>
      <c r="F145" s="2">
        <v>0</v>
      </c>
      <c r="G145" s="3">
        <v>0</v>
      </c>
      <c r="H145" s="2">
        <v>0</v>
      </c>
    </row>
    <row r="146" spans="1:8" s="15" customFormat="1" x14ac:dyDescent="0.25">
      <c r="A146" s="11" t="s">
        <v>498</v>
      </c>
      <c r="B146" s="11" t="s">
        <v>499</v>
      </c>
      <c r="C146" s="16">
        <f>C147</f>
        <v>1600000000</v>
      </c>
      <c r="D146" s="17">
        <v>1600000000</v>
      </c>
      <c r="E146" s="12">
        <v>0</v>
      </c>
      <c r="F146" s="12">
        <v>0</v>
      </c>
      <c r="G146" s="14">
        <v>0</v>
      </c>
      <c r="H146" s="12">
        <v>0</v>
      </c>
    </row>
    <row r="147" spans="1:8" s="15" customFormat="1" x14ac:dyDescent="0.25">
      <c r="A147" s="11" t="s">
        <v>501</v>
      </c>
      <c r="B147" s="11" t="s">
        <v>480</v>
      </c>
      <c r="C147" s="17">
        <f>C148</f>
        <v>1600000000</v>
      </c>
      <c r="D147" s="17">
        <v>1600000000</v>
      </c>
      <c r="E147" s="12">
        <v>0</v>
      </c>
      <c r="F147" s="12">
        <v>0</v>
      </c>
      <c r="G147" s="14">
        <v>0</v>
      </c>
      <c r="H147" s="12">
        <v>0</v>
      </c>
    </row>
    <row r="148" spans="1:8" x14ac:dyDescent="0.25">
      <c r="A148" s="1" t="s">
        <v>503</v>
      </c>
      <c r="B148" s="1" t="s">
        <v>504</v>
      </c>
      <c r="C148" s="2">
        <v>1600000000</v>
      </c>
      <c r="D148" s="18">
        <v>1600000000</v>
      </c>
      <c r="E148" s="2">
        <v>0</v>
      </c>
      <c r="F148" s="2">
        <v>0</v>
      </c>
      <c r="G148" s="3">
        <v>0</v>
      </c>
      <c r="H148" s="2">
        <v>0</v>
      </c>
    </row>
    <row r="149" spans="1:8" x14ac:dyDescent="0.25">
      <c r="A149" s="1"/>
      <c r="B149" s="1"/>
      <c r="C149" s="2"/>
      <c r="D149" s="18"/>
      <c r="E149" s="2"/>
      <c r="F149" s="2"/>
      <c r="G149" s="3"/>
      <c r="H149" s="2"/>
    </row>
    <row r="150" spans="1:8" s="15" customFormat="1" x14ac:dyDescent="0.25">
      <c r="A150" s="11" t="s">
        <v>506</v>
      </c>
      <c r="B150" s="11" t="s">
        <v>507</v>
      </c>
      <c r="C150" s="12">
        <f>C151+C170+C183+C187+C191</f>
        <v>36166148698</v>
      </c>
      <c r="D150" s="17">
        <v>36166148698</v>
      </c>
      <c r="E150" s="12">
        <v>24495218672</v>
      </c>
      <c r="F150" s="12">
        <v>20527290000</v>
      </c>
      <c r="G150" s="14">
        <v>11401852008.790001</v>
      </c>
      <c r="H150" s="12">
        <v>9774765710.7800007</v>
      </c>
    </row>
    <row r="151" spans="1:8" s="15" customFormat="1" x14ac:dyDescent="0.25">
      <c r="A151" s="11" t="s">
        <v>509</v>
      </c>
      <c r="B151" s="11" t="s">
        <v>510</v>
      </c>
      <c r="C151" s="31">
        <f>C152+C155+C166</f>
        <v>3638215271</v>
      </c>
      <c r="D151" s="17">
        <v>3638215271</v>
      </c>
      <c r="E151" s="12">
        <v>2874795877</v>
      </c>
      <c r="F151" s="12">
        <v>2493205104</v>
      </c>
      <c r="G151" s="14">
        <v>1650984578.76</v>
      </c>
      <c r="H151" s="12">
        <v>1603080390.76</v>
      </c>
    </row>
    <row r="152" spans="1:8" s="15" customFormat="1" x14ac:dyDescent="0.25">
      <c r="A152" s="11" t="s">
        <v>512</v>
      </c>
      <c r="B152" s="11" t="s">
        <v>513</v>
      </c>
      <c r="C152" s="16">
        <f>C153</f>
        <v>1639545033</v>
      </c>
      <c r="D152" s="17">
        <v>1639545033</v>
      </c>
      <c r="E152" s="12">
        <v>1245329782</v>
      </c>
      <c r="F152" s="12">
        <v>1202401680</v>
      </c>
      <c r="G152" s="14">
        <v>651299712.55999994</v>
      </c>
      <c r="H152" s="12">
        <v>634892078.55999994</v>
      </c>
    </row>
    <row r="153" spans="1:8" s="15" customFormat="1" x14ac:dyDescent="0.25">
      <c r="A153" s="11" t="s">
        <v>515</v>
      </c>
      <c r="B153" s="11" t="s">
        <v>516</v>
      </c>
      <c r="C153" s="17">
        <f>C154</f>
        <v>1639545033</v>
      </c>
      <c r="D153" s="17">
        <v>1639545033</v>
      </c>
      <c r="E153" s="12">
        <v>1245329782</v>
      </c>
      <c r="F153" s="12">
        <v>1202401680</v>
      </c>
      <c r="G153" s="14">
        <v>651299712.55999994</v>
      </c>
      <c r="H153" s="12">
        <v>634892078.55999994</v>
      </c>
    </row>
    <row r="154" spans="1:8" x14ac:dyDescent="0.25">
      <c r="A154" s="1" t="s">
        <v>518</v>
      </c>
      <c r="B154" s="1" t="s">
        <v>519</v>
      </c>
      <c r="C154" s="2">
        <v>1639545033</v>
      </c>
      <c r="D154" s="18">
        <v>1639545033</v>
      </c>
      <c r="E154" s="2">
        <v>1245329782</v>
      </c>
      <c r="F154" s="2">
        <v>1202401680</v>
      </c>
      <c r="G154" s="3">
        <v>651299712.55999994</v>
      </c>
      <c r="H154" s="2">
        <v>634892078.55999994</v>
      </c>
    </row>
    <row r="155" spans="1:8" s="15" customFormat="1" x14ac:dyDescent="0.25">
      <c r="A155" s="11" t="s">
        <v>520</v>
      </c>
      <c r="B155" s="11" t="s">
        <v>521</v>
      </c>
      <c r="C155" s="16">
        <f>C156</f>
        <v>1864445425</v>
      </c>
      <c r="D155" s="17">
        <v>1864445425</v>
      </c>
      <c r="E155" s="12">
        <v>1522497020</v>
      </c>
      <c r="F155" s="12">
        <v>1246619947</v>
      </c>
      <c r="G155" s="14">
        <v>955501389.20000005</v>
      </c>
      <c r="H155" s="12">
        <v>924004835.20000005</v>
      </c>
    </row>
    <row r="156" spans="1:8" s="15" customFormat="1" x14ac:dyDescent="0.25">
      <c r="A156" s="11" t="s">
        <v>523</v>
      </c>
      <c r="B156" s="11" t="s">
        <v>524</v>
      </c>
      <c r="C156" s="17">
        <f>C157+C158+C159+C160+C161+C162+C163+C164+C165</f>
        <v>1864445425</v>
      </c>
      <c r="D156" s="17">
        <v>1864445425</v>
      </c>
      <c r="E156" s="12">
        <v>1522497020</v>
      </c>
      <c r="F156" s="12">
        <v>1246619947</v>
      </c>
      <c r="G156" s="14">
        <v>955501389.20000005</v>
      </c>
      <c r="H156" s="12">
        <v>924004835.20000005</v>
      </c>
    </row>
    <row r="157" spans="1:8" x14ac:dyDescent="0.25">
      <c r="A157" s="1" t="s">
        <v>526</v>
      </c>
      <c r="B157" s="1" t="s">
        <v>527</v>
      </c>
      <c r="C157" s="2">
        <v>521520307</v>
      </c>
      <c r="D157" s="18">
        <v>521520307</v>
      </c>
      <c r="E157" s="2">
        <v>518165405</v>
      </c>
      <c r="F157" s="2">
        <v>355575260</v>
      </c>
      <c r="G157" s="3">
        <v>292910478.99000001</v>
      </c>
      <c r="H157" s="2">
        <v>268055824.99000001</v>
      </c>
    </row>
    <row r="158" spans="1:8" x14ac:dyDescent="0.25">
      <c r="A158" s="1" t="s">
        <v>528</v>
      </c>
      <c r="B158" s="1" t="s">
        <v>529</v>
      </c>
      <c r="C158" s="2">
        <v>133920000</v>
      </c>
      <c r="D158" s="18">
        <v>133920000</v>
      </c>
      <c r="E158" s="2">
        <v>133890162</v>
      </c>
      <c r="F158" s="2">
        <v>129882012</v>
      </c>
      <c r="G158" s="3">
        <v>123388948</v>
      </c>
      <c r="H158" s="2">
        <v>123388948</v>
      </c>
    </row>
    <row r="159" spans="1:8" x14ac:dyDescent="0.25">
      <c r="A159" s="1" t="s">
        <v>530</v>
      </c>
      <c r="B159" s="1" t="s">
        <v>531</v>
      </c>
      <c r="C159" s="2">
        <v>450630000</v>
      </c>
      <c r="D159" s="18">
        <v>450630000</v>
      </c>
      <c r="E159" s="2">
        <v>384689989</v>
      </c>
      <c r="F159" s="2">
        <v>356406899</v>
      </c>
      <c r="G159" s="3">
        <v>213059682</v>
      </c>
      <c r="H159" s="2">
        <v>210117782</v>
      </c>
    </row>
    <row r="160" spans="1:8" x14ac:dyDescent="0.25">
      <c r="A160" s="1" t="s">
        <v>532</v>
      </c>
      <c r="B160" s="1" t="s">
        <v>533</v>
      </c>
      <c r="C160" s="2">
        <v>226067040</v>
      </c>
      <c r="D160" s="18">
        <v>226067040</v>
      </c>
      <c r="E160" s="2">
        <v>75718028</v>
      </c>
      <c r="F160" s="2">
        <v>73943378</v>
      </c>
      <c r="G160" s="3">
        <v>64008142</v>
      </c>
      <c r="H160" s="2">
        <v>64008142</v>
      </c>
    </row>
    <row r="161" spans="1:8" x14ac:dyDescent="0.25">
      <c r="A161" s="1" t="s">
        <v>534</v>
      </c>
      <c r="B161" s="1" t="s">
        <v>535</v>
      </c>
      <c r="C161" s="2">
        <v>172800000</v>
      </c>
      <c r="D161" s="18">
        <v>172800000</v>
      </c>
      <c r="E161" s="2">
        <v>89970695</v>
      </c>
      <c r="F161" s="2">
        <v>57080695</v>
      </c>
      <c r="G161" s="3">
        <v>57080695</v>
      </c>
      <c r="H161" s="2">
        <v>57080695</v>
      </c>
    </row>
    <row r="162" spans="1:8" x14ac:dyDescent="0.25">
      <c r="A162" s="1" t="s">
        <v>536</v>
      </c>
      <c r="B162" s="1" t="s">
        <v>537</v>
      </c>
      <c r="C162" s="2">
        <v>235601783</v>
      </c>
      <c r="D162" s="18">
        <v>235601783</v>
      </c>
      <c r="E162" s="2">
        <v>233000584</v>
      </c>
      <c r="F162" s="2">
        <v>189682036</v>
      </c>
      <c r="G162" s="3">
        <v>151392924.97</v>
      </c>
      <c r="H162" s="2">
        <v>147692924.97</v>
      </c>
    </row>
    <row r="163" spans="1:8" x14ac:dyDescent="0.25">
      <c r="A163" s="1" t="s">
        <v>538</v>
      </c>
      <c r="B163" s="1" t="s">
        <v>539</v>
      </c>
      <c r="C163" s="2">
        <v>92160000</v>
      </c>
      <c r="D163" s="18">
        <v>92160000</v>
      </c>
      <c r="E163" s="2">
        <v>81212157</v>
      </c>
      <c r="F163" s="2">
        <v>78199667</v>
      </c>
      <c r="G163" s="3">
        <v>47810518.240000002</v>
      </c>
      <c r="H163" s="2">
        <v>47810518.240000002</v>
      </c>
    </row>
    <row r="164" spans="1:8" x14ac:dyDescent="0.25">
      <c r="A164" s="1" t="s">
        <v>540</v>
      </c>
      <c r="B164" s="1" t="s">
        <v>541</v>
      </c>
      <c r="C164" s="2">
        <v>25896295</v>
      </c>
      <c r="D164" s="18">
        <v>25896295</v>
      </c>
      <c r="E164" s="2">
        <v>0</v>
      </c>
      <c r="F164" s="2">
        <v>0</v>
      </c>
      <c r="G164" s="3">
        <v>0</v>
      </c>
      <c r="H164" s="2">
        <v>0</v>
      </c>
    </row>
    <row r="165" spans="1:8" x14ac:dyDescent="0.25">
      <c r="A165" s="1" t="s">
        <v>542</v>
      </c>
      <c r="B165" s="1" t="s">
        <v>543</v>
      </c>
      <c r="C165" s="2">
        <v>5850000</v>
      </c>
      <c r="D165" s="18">
        <v>5850000</v>
      </c>
      <c r="E165" s="2">
        <v>5850000</v>
      </c>
      <c r="F165" s="2">
        <v>5850000</v>
      </c>
      <c r="G165" s="3">
        <v>5850000</v>
      </c>
      <c r="H165" s="2">
        <v>5850000</v>
      </c>
    </row>
    <row r="166" spans="1:8" s="15" customFormat="1" x14ac:dyDescent="0.25">
      <c r="A166" s="11" t="s">
        <v>544</v>
      </c>
      <c r="B166" s="11" t="s">
        <v>545</v>
      </c>
      <c r="C166" s="16">
        <v>134224813</v>
      </c>
      <c r="D166" s="17">
        <v>134224813</v>
      </c>
      <c r="E166" s="12">
        <v>106969075</v>
      </c>
      <c r="F166" s="12">
        <v>44183477</v>
      </c>
      <c r="G166" s="14">
        <v>44183477</v>
      </c>
      <c r="H166" s="12">
        <v>44183477</v>
      </c>
    </row>
    <row r="167" spans="1:8" s="15" customFormat="1" x14ac:dyDescent="0.25">
      <c r="A167" s="11" t="s">
        <v>547</v>
      </c>
      <c r="B167" s="11" t="s">
        <v>548</v>
      </c>
      <c r="C167" s="17">
        <f>C168</f>
        <v>134224813</v>
      </c>
      <c r="D167" s="17">
        <v>134224813</v>
      </c>
      <c r="E167" s="12">
        <v>106969075</v>
      </c>
      <c r="F167" s="12">
        <v>44183477</v>
      </c>
      <c r="G167" s="14">
        <v>44183477</v>
      </c>
      <c r="H167" s="12">
        <v>44183477</v>
      </c>
    </row>
    <row r="168" spans="1:8" x14ac:dyDescent="0.25">
      <c r="A168" s="1" t="s">
        <v>550</v>
      </c>
      <c r="B168" s="1" t="s">
        <v>551</v>
      </c>
      <c r="C168" s="2">
        <v>134224813</v>
      </c>
      <c r="D168" s="18">
        <v>134224813</v>
      </c>
      <c r="E168" s="2">
        <v>106969075</v>
      </c>
      <c r="F168" s="2">
        <v>44183477</v>
      </c>
      <c r="G168" s="3">
        <v>44183477</v>
      </c>
      <c r="H168" s="2">
        <v>44183477</v>
      </c>
    </row>
    <row r="169" spans="1:8" x14ac:dyDescent="0.25">
      <c r="A169" s="1"/>
      <c r="B169" s="1"/>
      <c r="C169" s="2"/>
      <c r="D169" s="18"/>
      <c r="E169" s="2"/>
      <c r="F169" s="2"/>
      <c r="G169" s="3"/>
      <c r="H169" s="2"/>
    </row>
    <row r="170" spans="1:8" s="15" customFormat="1" x14ac:dyDescent="0.25">
      <c r="A170" s="11" t="s">
        <v>552</v>
      </c>
      <c r="B170" s="11" t="s">
        <v>553</v>
      </c>
      <c r="C170" s="31">
        <f>C171+C177+C180</f>
        <v>21182432300</v>
      </c>
      <c r="D170" s="17">
        <v>21182432300</v>
      </c>
      <c r="E170" s="12">
        <v>15133169594</v>
      </c>
      <c r="F170" s="12">
        <v>12315559270</v>
      </c>
      <c r="G170" s="14">
        <v>8026871509.4499998</v>
      </c>
      <c r="H170" s="12">
        <v>6709611993.0299997</v>
      </c>
    </row>
    <row r="171" spans="1:8" s="15" customFormat="1" x14ac:dyDescent="0.25">
      <c r="A171" s="11" t="s">
        <v>554</v>
      </c>
      <c r="B171" s="11" t="s">
        <v>555</v>
      </c>
      <c r="C171" s="16">
        <f>C172</f>
        <v>12505063708</v>
      </c>
      <c r="D171" s="17">
        <v>12505063708</v>
      </c>
      <c r="E171" s="12">
        <v>11696354272</v>
      </c>
      <c r="F171" s="12">
        <v>9120427294</v>
      </c>
      <c r="G171" s="14">
        <v>5407369240.4499998</v>
      </c>
      <c r="H171" s="12">
        <v>4794054901.0299997</v>
      </c>
    </row>
    <row r="172" spans="1:8" s="15" customFormat="1" x14ac:dyDescent="0.25">
      <c r="A172" s="11" t="s">
        <v>556</v>
      </c>
      <c r="B172" s="11" t="s">
        <v>557</v>
      </c>
      <c r="C172" s="17">
        <f>C173+C174+C175+C176</f>
        <v>12505063708</v>
      </c>
      <c r="D172" s="17">
        <v>12505063708</v>
      </c>
      <c r="E172" s="12">
        <v>11696354272</v>
      </c>
      <c r="F172" s="12">
        <v>9120427294</v>
      </c>
      <c r="G172" s="14">
        <v>5407369240.4499998</v>
      </c>
      <c r="H172" s="12">
        <v>4794054901.0299997</v>
      </c>
    </row>
    <row r="173" spans="1:8" x14ac:dyDescent="0.25">
      <c r="A173" s="1" t="s">
        <v>558</v>
      </c>
      <c r="B173" s="1" t="s">
        <v>559</v>
      </c>
      <c r="C173" s="2">
        <v>264050244</v>
      </c>
      <c r="D173" s="18">
        <v>264050244</v>
      </c>
      <c r="E173" s="2">
        <v>263944173</v>
      </c>
      <c r="F173" s="2">
        <v>263944173</v>
      </c>
      <c r="G173" s="3">
        <v>151793629.19</v>
      </c>
      <c r="H173" s="2">
        <v>129485935.19</v>
      </c>
    </row>
    <row r="174" spans="1:8" x14ac:dyDescent="0.25">
      <c r="A174" s="1" t="s">
        <v>560</v>
      </c>
      <c r="B174" s="1" t="s">
        <v>561</v>
      </c>
      <c r="C174" s="2">
        <v>2458106019</v>
      </c>
      <c r="D174" s="18">
        <v>2458106019</v>
      </c>
      <c r="E174" s="2">
        <v>2167325595</v>
      </c>
      <c r="F174" s="2">
        <v>1808759041</v>
      </c>
      <c r="G174" s="3">
        <v>1632953346.8</v>
      </c>
      <c r="H174" s="2">
        <v>1515515015.25</v>
      </c>
    </row>
    <row r="175" spans="1:8" x14ac:dyDescent="0.25">
      <c r="A175" s="1" t="s">
        <v>562</v>
      </c>
      <c r="B175" s="1" t="s">
        <v>563</v>
      </c>
      <c r="C175" s="2">
        <v>5716380889</v>
      </c>
      <c r="D175" s="18">
        <v>5716380889</v>
      </c>
      <c r="E175" s="2">
        <v>5198557948</v>
      </c>
      <c r="F175" s="2">
        <v>2981197524</v>
      </c>
      <c r="G175" s="3">
        <v>1313612526</v>
      </c>
      <c r="H175" s="2">
        <v>840044212.13</v>
      </c>
    </row>
    <row r="176" spans="1:8" x14ac:dyDescent="0.25">
      <c r="A176" s="1" t="s">
        <v>564</v>
      </c>
      <c r="B176" s="1" t="s">
        <v>565</v>
      </c>
      <c r="C176" s="2">
        <v>4066526556</v>
      </c>
      <c r="D176" s="18">
        <v>4066526556</v>
      </c>
      <c r="E176" s="2">
        <v>4066526556</v>
      </c>
      <c r="F176" s="2">
        <v>4066526556</v>
      </c>
      <c r="G176" s="3">
        <v>2309009738.46</v>
      </c>
      <c r="H176" s="2">
        <v>2309009738.46</v>
      </c>
    </row>
    <row r="177" spans="1:8" s="15" customFormat="1" x14ac:dyDescent="0.25">
      <c r="A177" s="11" t="s">
        <v>566</v>
      </c>
      <c r="B177" s="11" t="s">
        <v>567</v>
      </c>
      <c r="C177" s="17">
        <f>C178+C179</f>
        <v>504241389</v>
      </c>
      <c r="D177" s="17">
        <v>504241389</v>
      </c>
      <c r="E177" s="12">
        <v>162949456</v>
      </c>
      <c r="F177" s="12">
        <v>91121633</v>
      </c>
      <c r="G177" s="14">
        <v>60363782</v>
      </c>
      <c r="H177" s="12">
        <v>60363782</v>
      </c>
    </row>
    <row r="178" spans="1:8" s="9" customFormat="1" x14ac:dyDescent="0.25">
      <c r="A178" s="10" t="s">
        <v>568</v>
      </c>
      <c r="B178" s="10" t="s">
        <v>569</v>
      </c>
      <c r="C178" s="13">
        <v>413448391</v>
      </c>
      <c r="D178" s="32">
        <v>413448391</v>
      </c>
      <c r="E178" s="13">
        <v>162949456</v>
      </c>
      <c r="F178" s="13">
        <v>91121633</v>
      </c>
      <c r="G178" s="33">
        <v>60363782</v>
      </c>
      <c r="H178" s="13">
        <v>60363782</v>
      </c>
    </row>
    <row r="179" spans="1:8" x14ac:dyDescent="0.25">
      <c r="A179" s="1" t="s">
        <v>693</v>
      </c>
      <c r="B179" s="1" t="s">
        <v>694</v>
      </c>
      <c r="C179" s="2">
        <v>90792998</v>
      </c>
      <c r="D179" s="18">
        <v>90792998</v>
      </c>
      <c r="E179" s="2">
        <v>0</v>
      </c>
      <c r="F179" s="2">
        <v>0</v>
      </c>
      <c r="G179" s="3">
        <v>0</v>
      </c>
      <c r="H179" s="2">
        <v>0</v>
      </c>
    </row>
    <row r="180" spans="1:8" s="15" customFormat="1" x14ac:dyDescent="0.25">
      <c r="A180" s="11" t="s">
        <v>702</v>
      </c>
      <c r="B180" s="11" t="s">
        <v>703</v>
      </c>
      <c r="C180" s="17">
        <f>C181+C182</f>
        <v>8173127203</v>
      </c>
      <c r="D180" s="17">
        <v>8173127203</v>
      </c>
      <c r="E180" s="12">
        <v>3273865866</v>
      </c>
      <c r="F180" s="12">
        <v>3104010343</v>
      </c>
      <c r="G180" s="14">
        <v>2559138487</v>
      </c>
      <c r="H180" s="12">
        <v>1855193310</v>
      </c>
    </row>
    <row r="181" spans="1:8" s="9" customFormat="1" x14ac:dyDescent="0.25">
      <c r="A181" s="10" t="s">
        <v>704</v>
      </c>
      <c r="B181" s="10" t="s">
        <v>705</v>
      </c>
      <c r="C181" s="13">
        <v>6218758251</v>
      </c>
      <c r="D181" s="32">
        <v>6218758251</v>
      </c>
      <c r="E181" s="13">
        <v>2401432132</v>
      </c>
      <c r="F181" s="13">
        <v>2310748821</v>
      </c>
      <c r="G181" s="33">
        <v>2015996717</v>
      </c>
      <c r="H181" s="13">
        <v>1318051540</v>
      </c>
    </row>
    <row r="182" spans="1:8" x14ac:dyDescent="0.25">
      <c r="A182" s="1" t="s">
        <v>784</v>
      </c>
      <c r="B182" s="1" t="s">
        <v>785</v>
      </c>
      <c r="C182" s="2">
        <v>1954368952</v>
      </c>
      <c r="D182" s="18">
        <v>1954368952</v>
      </c>
      <c r="E182" s="2">
        <v>872433734</v>
      </c>
      <c r="F182" s="2">
        <v>793261522</v>
      </c>
      <c r="G182" s="3">
        <v>543141770</v>
      </c>
      <c r="H182" s="2">
        <v>537141770</v>
      </c>
    </row>
    <row r="183" spans="1:8" s="15" customFormat="1" x14ac:dyDescent="0.25">
      <c r="A183" s="11" t="s">
        <v>905</v>
      </c>
      <c r="B183" s="11" t="s">
        <v>906</v>
      </c>
      <c r="C183" s="35">
        <f>C184</f>
        <v>5400000000</v>
      </c>
      <c r="D183" s="17">
        <v>5400000000</v>
      </c>
      <c r="E183" s="12">
        <v>4172767471</v>
      </c>
      <c r="F183" s="12">
        <v>3853529337</v>
      </c>
      <c r="G183" s="14">
        <v>593109020.58000004</v>
      </c>
      <c r="H183" s="12">
        <v>381177077.99000001</v>
      </c>
    </row>
    <row r="184" spans="1:8" s="15" customFormat="1" x14ac:dyDescent="0.25">
      <c r="A184" s="11" t="s">
        <v>908</v>
      </c>
      <c r="B184" s="11" t="s">
        <v>513</v>
      </c>
      <c r="C184" s="17">
        <f>C185</f>
        <v>5400000000</v>
      </c>
      <c r="D184" s="17">
        <v>5400000000</v>
      </c>
      <c r="E184" s="12">
        <v>4172767471</v>
      </c>
      <c r="F184" s="12">
        <v>3853529337</v>
      </c>
      <c r="G184" s="14">
        <v>593109020.58000004</v>
      </c>
      <c r="H184" s="12">
        <v>381177077.99000001</v>
      </c>
    </row>
    <row r="185" spans="1:8" x14ac:dyDescent="0.25">
      <c r="A185" s="1" t="s">
        <v>910</v>
      </c>
      <c r="B185" s="1" t="s">
        <v>516</v>
      </c>
      <c r="C185" s="2">
        <v>5400000000</v>
      </c>
      <c r="D185" s="18">
        <v>5400000000</v>
      </c>
      <c r="E185" s="2">
        <v>4172767471</v>
      </c>
      <c r="F185" s="2">
        <v>3853529337</v>
      </c>
      <c r="G185" s="3">
        <v>593109020.58000004</v>
      </c>
      <c r="H185" s="2">
        <v>381177077.99000001</v>
      </c>
    </row>
    <row r="186" spans="1:8" x14ac:dyDescent="0.25">
      <c r="A186" s="1"/>
      <c r="B186" s="1"/>
      <c r="C186" s="2"/>
      <c r="D186" s="18"/>
      <c r="E186" s="2"/>
      <c r="F186" s="2"/>
      <c r="G186" s="3"/>
      <c r="H186" s="2"/>
    </row>
    <row r="187" spans="1:8" s="15" customFormat="1" x14ac:dyDescent="0.25">
      <c r="A187" s="11" t="s">
        <v>916</v>
      </c>
      <c r="B187" s="11" t="s">
        <v>917</v>
      </c>
      <c r="C187" s="35">
        <f>C188</f>
        <v>2000000000</v>
      </c>
      <c r="D187" s="17">
        <v>2000000000</v>
      </c>
      <c r="E187" s="12">
        <v>0</v>
      </c>
      <c r="F187" s="12">
        <v>0</v>
      </c>
      <c r="G187" s="14">
        <v>0</v>
      </c>
      <c r="H187" s="12">
        <v>0</v>
      </c>
    </row>
    <row r="188" spans="1:8" s="15" customFormat="1" x14ac:dyDescent="0.25">
      <c r="A188" s="11" t="s">
        <v>919</v>
      </c>
      <c r="B188" s="11" t="s">
        <v>920</v>
      </c>
      <c r="C188" s="36">
        <f>C189</f>
        <v>2000000000</v>
      </c>
      <c r="D188" s="17">
        <v>2000000000</v>
      </c>
      <c r="E188" s="12">
        <v>0</v>
      </c>
      <c r="F188" s="12">
        <v>0</v>
      </c>
      <c r="G188" s="14">
        <v>0</v>
      </c>
      <c r="H188" s="12">
        <v>0</v>
      </c>
    </row>
    <row r="189" spans="1:8" x14ac:dyDescent="0.25">
      <c r="A189" s="1" t="s">
        <v>922</v>
      </c>
      <c r="B189" s="1" t="s">
        <v>923</v>
      </c>
      <c r="C189" s="19">
        <v>2000000000</v>
      </c>
      <c r="D189" s="18">
        <v>2000000000</v>
      </c>
      <c r="E189" s="2">
        <v>0</v>
      </c>
      <c r="F189" s="2">
        <v>0</v>
      </c>
      <c r="G189" s="3">
        <v>0</v>
      </c>
      <c r="H189" s="2">
        <v>0</v>
      </c>
    </row>
    <row r="190" spans="1:8" x14ac:dyDescent="0.25">
      <c r="A190" s="1"/>
      <c r="B190" s="1"/>
      <c r="C190" s="19"/>
      <c r="D190" s="18"/>
      <c r="E190" s="2"/>
      <c r="F190" s="2"/>
      <c r="G190" s="3"/>
      <c r="H190" s="2"/>
    </row>
    <row r="191" spans="1:8" s="15" customFormat="1" x14ac:dyDescent="0.25">
      <c r="A191" s="11" t="s">
        <v>927</v>
      </c>
      <c r="B191" s="11" t="s">
        <v>928</v>
      </c>
      <c r="C191" s="35">
        <f>C192</f>
        <v>3945501127</v>
      </c>
      <c r="D191" s="17">
        <v>3945501127</v>
      </c>
      <c r="E191" s="12">
        <v>2314485730</v>
      </c>
      <c r="F191" s="12">
        <v>1864996289</v>
      </c>
      <c r="G191" s="14">
        <v>1130886900</v>
      </c>
      <c r="H191" s="12">
        <v>1080896249</v>
      </c>
    </row>
    <row r="192" spans="1:8" s="15" customFormat="1" x14ac:dyDescent="0.25">
      <c r="A192" s="11" t="s">
        <v>929</v>
      </c>
      <c r="B192" s="11" t="s">
        <v>930</v>
      </c>
      <c r="C192" s="36">
        <f>C193</f>
        <v>3945501127</v>
      </c>
      <c r="D192" s="17">
        <v>3945501127</v>
      </c>
      <c r="E192" s="12">
        <v>2314485730</v>
      </c>
      <c r="F192" s="12">
        <v>1864996289</v>
      </c>
      <c r="G192" s="14">
        <v>1130886900</v>
      </c>
      <c r="H192" s="12">
        <v>1080896249</v>
      </c>
    </row>
    <row r="193" spans="1:8" x14ac:dyDescent="0.25">
      <c r="A193" s="1" t="s">
        <v>931</v>
      </c>
      <c r="B193" s="1" t="s">
        <v>932</v>
      </c>
      <c r="C193" s="2">
        <v>3945501127</v>
      </c>
      <c r="D193" s="18">
        <v>3945501127</v>
      </c>
      <c r="E193" s="2">
        <v>2314485730</v>
      </c>
      <c r="F193" s="2">
        <v>1864996289</v>
      </c>
      <c r="G193" s="3">
        <v>1130886900</v>
      </c>
      <c r="H193" s="2">
        <v>1080896249</v>
      </c>
    </row>
    <row r="194" spans="1:8" x14ac:dyDescent="0.25">
      <c r="A194" s="1"/>
      <c r="B194" s="1"/>
      <c r="C194" s="2"/>
      <c r="D194" s="18"/>
      <c r="E194" s="2"/>
      <c r="F194" s="2"/>
      <c r="G194" s="3"/>
      <c r="H194" s="2"/>
    </row>
    <row r="195" spans="1:8" x14ac:dyDescent="0.25">
      <c r="A195" s="1" t="s">
        <v>945</v>
      </c>
      <c r="B195" s="1" t="s">
        <v>946</v>
      </c>
      <c r="C195" s="2">
        <f>C196+C203</f>
        <v>14345791628</v>
      </c>
      <c r="D195" s="18">
        <v>14345791628</v>
      </c>
      <c r="E195" s="2">
        <v>13169400609</v>
      </c>
      <c r="F195" s="2">
        <v>9696830660</v>
      </c>
      <c r="G195" s="3">
        <v>6845106376.21</v>
      </c>
      <c r="H195" s="2">
        <v>6438844621.1000004</v>
      </c>
    </row>
    <row r="196" spans="1:8" s="15" customFormat="1" ht="15.75" customHeight="1" x14ac:dyDescent="0.25">
      <c r="A196" s="11" t="s">
        <v>948</v>
      </c>
      <c r="B196" s="11" t="s">
        <v>949</v>
      </c>
      <c r="C196" s="31">
        <f>C197+C200</f>
        <v>481975795</v>
      </c>
      <c r="D196" s="17">
        <v>481975795</v>
      </c>
      <c r="E196" s="12">
        <v>32372750</v>
      </c>
      <c r="F196" s="12">
        <v>32372750</v>
      </c>
      <c r="G196" s="14">
        <v>18620528</v>
      </c>
      <c r="H196" s="12">
        <v>18620528</v>
      </c>
    </row>
    <row r="197" spans="1:8" s="15" customFormat="1" x14ac:dyDescent="0.25">
      <c r="A197" s="11" t="s">
        <v>950</v>
      </c>
      <c r="B197" s="11" t="s">
        <v>951</v>
      </c>
      <c r="C197" s="16">
        <f>C198</f>
        <v>449603045</v>
      </c>
      <c r="D197" s="17">
        <v>449603045</v>
      </c>
      <c r="E197" s="12">
        <v>0</v>
      </c>
      <c r="F197" s="12">
        <v>0</v>
      </c>
      <c r="G197" s="14">
        <v>0</v>
      </c>
      <c r="H197" s="12">
        <v>0</v>
      </c>
    </row>
    <row r="198" spans="1:8" s="15" customFormat="1" x14ac:dyDescent="0.25">
      <c r="A198" s="11" t="s">
        <v>952</v>
      </c>
      <c r="B198" s="11" t="s">
        <v>953</v>
      </c>
      <c r="C198" s="17">
        <f>C199</f>
        <v>449603045</v>
      </c>
      <c r="D198" s="17">
        <v>449603045</v>
      </c>
      <c r="E198" s="12">
        <v>0</v>
      </c>
      <c r="F198" s="12">
        <v>0</v>
      </c>
      <c r="G198" s="14">
        <v>0</v>
      </c>
      <c r="H198" s="12">
        <v>0</v>
      </c>
    </row>
    <row r="199" spans="1:8" x14ac:dyDescent="0.25">
      <c r="A199" s="1" t="s">
        <v>954</v>
      </c>
      <c r="B199" s="1" t="s">
        <v>955</v>
      </c>
      <c r="C199" s="2">
        <v>449603045</v>
      </c>
      <c r="D199" s="18">
        <v>449603045</v>
      </c>
      <c r="E199" s="2">
        <v>0</v>
      </c>
      <c r="F199" s="2">
        <v>0</v>
      </c>
      <c r="G199" s="3">
        <v>0</v>
      </c>
      <c r="H199" s="2">
        <v>0</v>
      </c>
    </row>
    <row r="200" spans="1:8" s="15" customFormat="1" x14ac:dyDescent="0.25">
      <c r="A200" s="11" t="s">
        <v>956</v>
      </c>
      <c r="B200" s="11" t="s">
        <v>957</v>
      </c>
      <c r="C200" s="16">
        <f>C201</f>
        <v>32372750</v>
      </c>
      <c r="D200" s="17">
        <v>32372750</v>
      </c>
      <c r="E200" s="12">
        <v>32372750</v>
      </c>
      <c r="F200" s="12">
        <v>32372750</v>
      </c>
      <c r="G200" s="14">
        <v>18620528</v>
      </c>
      <c r="H200" s="12">
        <v>18620528</v>
      </c>
    </row>
    <row r="201" spans="1:8" s="15" customFormat="1" x14ac:dyDescent="0.25">
      <c r="A201" s="11" t="s">
        <v>958</v>
      </c>
      <c r="B201" s="11" t="s">
        <v>959</v>
      </c>
      <c r="C201" s="17">
        <f>C202</f>
        <v>32372750</v>
      </c>
      <c r="D201" s="17">
        <v>32372750</v>
      </c>
      <c r="E201" s="12">
        <v>32372750</v>
      </c>
      <c r="F201" s="12">
        <v>32372750</v>
      </c>
      <c r="G201" s="14">
        <v>18620528</v>
      </c>
      <c r="H201" s="12">
        <v>18620528</v>
      </c>
    </row>
    <row r="202" spans="1:8" x14ac:dyDescent="0.25">
      <c r="A202" s="1" t="s">
        <v>960</v>
      </c>
      <c r="B202" s="1" t="s">
        <v>95</v>
      </c>
      <c r="C202" s="2">
        <v>32372750</v>
      </c>
      <c r="D202" s="18">
        <v>32372750</v>
      </c>
      <c r="E202" s="2">
        <v>32372750</v>
      </c>
      <c r="F202" s="2">
        <v>32372750</v>
      </c>
      <c r="G202" s="3">
        <v>18620528</v>
      </c>
      <c r="H202" s="2">
        <v>18620528</v>
      </c>
    </row>
    <row r="203" spans="1:8" s="15" customFormat="1" x14ac:dyDescent="0.25">
      <c r="A203" s="11" t="s">
        <v>961</v>
      </c>
      <c r="B203" s="11" t="s">
        <v>962</v>
      </c>
      <c r="C203" s="31">
        <f>C204+C207+C215</f>
        <v>13863815833</v>
      </c>
      <c r="D203" s="17">
        <v>13863815833</v>
      </c>
      <c r="E203" s="12">
        <v>13137027859</v>
      </c>
      <c r="F203" s="12">
        <v>9664457910</v>
      </c>
      <c r="G203" s="14">
        <v>6826485848.21</v>
      </c>
      <c r="H203" s="12">
        <v>6420224093.1000004</v>
      </c>
    </row>
    <row r="204" spans="1:8" s="15" customFormat="1" x14ac:dyDescent="0.25">
      <c r="A204" s="11" t="s">
        <v>964</v>
      </c>
      <c r="B204" s="11" t="s">
        <v>168</v>
      </c>
      <c r="C204" s="16">
        <f>C205</f>
        <v>6927445008</v>
      </c>
      <c r="D204" s="17">
        <v>6927445008</v>
      </c>
      <c r="E204" s="12">
        <v>6912218491</v>
      </c>
      <c r="F204" s="12">
        <v>5987862742</v>
      </c>
      <c r="G204" s="14">
        <v>3961629296</v>
      </c>
      <c r="H204" s="12">
        <v>3579059281</v>
      </c>
    </row>
    <row r="205" spans="1:8" s="15" customFormat="1" x14ac:dyDescent="0.25">
      <c r="A205" s="11" t="s">
        <v>966</v>
      </c>
      <c r="B205" s="11" t="s">
        <v>170</v>
      </c>
      <c r="C205" s="17">
        <f>C206</f>
        <v>6927445008</v>
      </c>
      <c r="D205" s="17">
        <v>6927445008</v>
      </c>
      <c r="E205" s="12">
        <v>6912218491</v>
      </c>
      <c r="F205" s="12">
        <v>5987862742</v>
      </c>
      <c r="G205" s="14">
        <v>3961629296</v>
      </c>
      <c r="H205" s="12">
        <v>3579059281</v>
      </c>
    </row>
    <row r="206" spans="1:8" x14ac:dyDescent="0.25">
      <c r="A206" s="1" t="s">
        <v>968</v>
      </c>
      <c r="B206" s="1" t="s">
        <v>969</v>
      </c>
      <c r="C206" s="2">
        <v>6927445008</v>
      </c>
      <c r="D206" s="18">
        <v>6927445008</v>
      </c>
      <c r="E206" s="2">
        <v>6912218491</v>
      </c>
      <c r="F206" s="2">
        <v>5987862742</v>
      </c>
      <c r="G206" s="3">
        <v>3961629296</v>
      </c>
      <c r="H206" s="2">
        <v>3579059281</v>
      </c>
    </row>
    <row r="207" spans="1:8" s="15" customFormat="1" x14ac:dyDescent="0.25">
      <c r="A207" s="11" t="s">
        <v>970</v>
      </c>
      <c r="B207" s="11" t="s">
        <v>971</v>
      </c>
      <c r="C207" s="16">
        <f>C208+C211</f>
        <v>5980948017</v>
      </c>
      <c r="D207" s="17">
        <v>5980948017</v>
      </c>
      <c r="E207" s="12">
        <v>5814852916</v>
      </c>
      <c r="F207" s="12">
        <v>3281411373</v>
      </c>
      <c r="G207" s="14">
        <v>2603103078.21</v>
      </c>
      <c r="H207" s="12">
        <v>2586611338.0999999</v>
      </c>
    </row>
    <row r="208" spans="1:8" s="15" customFormat="1" x14ac:dyDescent="0.25">
      <c r="A208" s="11" t="s">
        <v>973</v>
      </c>
      <c r="B208" s="11" t="s">
        <v>974</v>
      </c>
      <c r="C208" s="17">
        <f>C209+C210</f>
        <v>3872549832</v>
      </c>
      <c r="D208" s="17">
        <v>3872549832</v>
      </c>
      <c r="E208" s="12">
        <v>3712219613</v>
      </c>
      <c r="F208" s="12">
        <v>2175935408</v>
      </c>
      <c r="G208" s="14">
        <v>1535517005.1099999</v>
      </c>
      <c r="H208" s="12">
        <v>1522419328.8900001</v>
      </c>
    </row>
    <row r="209" spans="1:8" x14ac:dyDescent="0.25">
      <c r="A209" s="1" t="s">
        <v>976</v>
      </c>
      <c r="B209" s="1" t="s">
        <v>17</v>
      </c>
      <c r="C209" s="2">
        <v>1842549832</v>
      </c>
      <c r="D209" s="18">
        <v>1842549832</v>
      </c>
      <c r="E209" s="2">
        <v>1789534284</v>
      </c>
      <c r="F209" s="2">
        <v>1182529268</v>
      </c>
      <c r="G209" s="3">
        <v>672548382.94000006</v>
      </c>
      <c r="H209" s="2">
        <v>665480634.72000003</v>
      </c>
    </row>
    <row r="210" spans="1:8" x14ac:dyDescent="0.25">
      <c r="A210" s="1" t="s">
        <v>977</v>
      </c>
      <c r="B210" s="1" t="s">
        <v>24</v>
      </c>
      <c r="C210" s="2">
        <v>2030000000</v>
      </c>
      <c r="D210" s="18">
        <v>2030000000</v>
      </c>
      <c r="E210" s="2">
        <v>1922685329</v>
      </c>
      <c r="F210" s="2">
        <v>993406140</v>
      </c>
      <c r="G210" s="3">
        <v>862968622.16999996</v>
      </c>
      <c r="H210" s="2">
        <v>856938694.16999996</v>
      </c>
    </row>
    <row r="211" spans="1:8" s="15" customFormat="1" x14ac:dyDescent="0.25">
      <c r="A211" s="11" t="s">
        <v>978</v>
      </c>
      <c r="B211" s="11" t="s">
        <v>26</v>
      </c>
      <c r="C211" s="17">
        <v>2108398185</v>
      </c>
      <c r="D211" s="17">
        <v>2108398185</v>
      </c>
      <c r="E211" s="12">
        <v>2102633303</v>
      </c>
      <c r="F211" s="12">
        <v>1105475965</v>
      </c>
      <c r="G211" s="14">
        <v>1067586073.1</v>
      </c>
      <c r="H211" s="12">
        <v>1064192009.21</v>
      </c>
    </row>
    <row r="212" spans="1:8" x14ac:dyDescent="0.25">
      <c r="A212" s="1" t="s">
        <v>980</v>
      </c>
      <c r="B212" s="1" t="s">
        <v>981</v>
      </c>
      <c r="C212" s="2">
        <v>1101779105</v>
      </c>
      <c r="D212" s="18">
        <v>1101779105</v>
      </c>
      <c r="E212" s="2">
        <v>1101779105</v>
      </c>
      <c r="F212" s="2">
        <v>800984404</v>
      </c>
      <c r="G212" s="3">
        <v>791453558.10000002</v>
      </c>
      <c r="H212" s="2">
        <v>791123994.21000004</v>
      </c>
    </row>
    <row r="213" spans="1:8" x14ac:dyDescent="0.25">
      <c r="A213" s="1" t="s">
        <v>982</v>
      </c>
      <c r="B213" s="1" t="s">
        <v>61</v>
      </c>
      <c r="C213" s="2">
        <v>860665170</v>
      </c>
      <c r="D213" s="18">
        <v>860665170</v>
      </c>
      <c r="E213" s="2">
        <v>860665170</v>
      </c>
      <c r="F213" s="2">
        <v>212734873</v>
      </c>
      <c r="G213" s="3">
        <v>186875827</v>
      </c>
      <c r="H213" s="2">
        <v>183811327</v>
      </c>
    </row>
    <row r="214" spans="1:8" x14ac:dyDescent="0.25">
      <c r="A214" s="1" t="s">
        <v>983</v>
      </c>
      <c r="B214" s="1" t="s">
        <v>984</v>
      </c>
      <c r="C214" s="2">
        <v>145953910</v>
      </c>
      <c r="D214" s="18">
        <v>145953910</v>
      </c>
      <c r="E214" s="2">
        <v>140189028</v>
      </c>
      <c r="F214" s="2">
        <v>91756688</v>
      </c>
      <c r="G214" s="3">
        <v>89256688</v>
      </c>
      <c r="H214" s="2">
        <v>89256688</v>
      </c>
    </row>
    <row r="215" spans="1:8" s="15" customFormat="1" x14ac:dyDescent="0.25">
      <c r="A215" s="11" t="s">
        <v>985</v>
      </c>
      <c r="B215" s="11" t="s">
        <v>986</v>
      </c>
      <c r="C215" s="16">
        <f>C216+C226</f>
        <v>955422808</v>
      </c>
      <c r="D215" s="17">
        <v>955422808</v>
      </c>
      <c r="E215" s="12">
        <v>409956452</v>
      </c>
      <c r="F215" s="12">
        <v>395183795</v>
      </c>
      <c r="G215" s="14">
        <v>261753474</v>
      </c>
      <c r="H215" s="12">
        <v>254553474</v>
      </c>
    </row>
    <row r="216" spans="1:8" s="15" customFormat="1" x14ac:dyDescent="0.25">
      <c r="A216" s="11" t="s">
        <v>988</v>
      </c>
      <c r="B216" s="11" t="s">
        <v>989</v>
      </c>
      <c r="C216" s="17">
        <f>C217+C218+C219+C220+C221+C222+C223+C224+C225</f>
        <v>759653087</v>
      </c>
      <c r="D216" s="17">
        <v>759653087</v>
      </c>
      <c r="E216" s="12">
        <v>382631452</v>
      </c>
      <c r="F216" s="12">
        <v>367858795</v>
      </c>
      <c r="G216" s="14">
        <v>248608474</v>
      </c>
      <c r="H216" s="12">
        <v>241408474</v>
      </c>
    </row>
    <row r="217" spans="1:8" x14ac:dyDescent="0.25">
      <c r="A217" s="1" t="s">
        <v>991</v>
      </c>
      <c r="B217" s="1" t="s">
        <v>93</v>
      </c>
      <c r="C217" s="2">
        <v>500000</v>
      </c>
      <c r="D217" s="18">
        <v>500000</v>
      </c>
      <c r="E217" s="2">
        <v>0</v>
      </c>
      <c r="F217" s="2">
        <v>0</v>
      </c>
      <c r="G217" s="3">
        <v>0</v>
      </c>
      <c r="H217" s="2">
        <v>0</v>
      </c>
    </row>
    <row r="218" spans="1:8" x14ac:dyDescent="0.25">
      <c r="A218" s="1" t="s">
        <v>992</v>
      </c>
      <c r="B218" s="1" t="s">
        <v>95</v>
      </c>
      <c r="C218" s="2">
        <v>285196800</v>
      </c>
      <c r="D218" s="18">
        <v>285196800</v>
      </c>
      <c r="E218" s="2">
        <v>165136800</v>
      </c>
      <c r="F218" s="2">
        <v>165128768</v>
      </c>
      <c r="G218" s="3">
        <v>99262028</v>
      </c>
      <c r="H218" s="2">
        <v>99262028</v>
      </c>
    </row>
    <row r="219" spans="1:8" x14ac:dyDescent="0.25">
      <c r="A219" s="1" t="s">
        <v>993</v>
      </c>
      <c r="B219" s="1" t="s">
        <v>97</v>
      </c>
      <c r="C219" s="2">
        <v>74956287</v>
      </c>
      <c r="D219" s="18">
        <v>74956287</v>
      </c>
      <c r="E219" s="2">
        <v>45528000</v>
      </c>
      <c r="F219" s="2">
        <v>45528000</v>
      </c>
      <c r="G219" s="3">
        <v>23645000</v>
      </c>
      <c r="H219" s="2">
        <v>16445000</v>
      </c>
    </row>
    <row r="220" spans="1:8" x14ac:dyDescent="0.25">
      <c r="A220" s="1" t="s">
        <v>994</v>
      </c>
      <c r="B220" s="1" t="s">
        <v>99</v>
      </c>
      <c r="C220" s="2">
        <v>212500000</v>
      </c>
      <c r="D220" s="18">
        <v>212500000</v>
      </c>
      <c r="E220" s="2">
        <v>32377807</v>
      </c>
      <c r="F220" s="2">
        <v>32377803</v>
      </c>
      <c r="G220" s="3">
        <v>20754953</v>
      </c>
      <c r="H220" s="2">
        <v>20754953</v>
      </c>
    </row>
    <row r="221" spans="1:8" x14ac:dyDescent="0.25">
      <c r="A221" s="1" t="s">
        <v>995</v>
      </c>
      <c r="B221" s="1" t="s">
        <v>101</v>
      </c>
      <c r="C221" s="2">
        <v>144500000</v>
      </c>
      <c r="D221" s="18">
        <v>144500000</v>
      </c>
      <c r="E221" s="2">
        <v>128176650</v>
      </c>
      <c r="F221" s="2">
        <v>113412029</v>
      </c>
      <c r="G221" s="3">
        <v>93534298</v>
      </c>
      <c r="H221" s="2">
        <v>93534298</v>
      </c>
    </row>
    <row r="222" spans="1:8" x14ac:dyDescent="0.25">
      <c r="A222" s="1" t="s">
        <v>996</v>
      </c>
      <c r="B222" s="1" t="s">
        <v>103</v>
      </c>
      <c r="C222" s="2">
        <v>2000000</v>
      </c>
      <c r="D222" s="18">
        <v>2000000</v>
      </c>
      <c r="E222" s="2">
        <v>0</v>
      </c>
      <c r="F222" s="2">
        <v>0</v>
      </c>
      <c r="G222" s="3">
        <v>0</v>
      </c>
      <c r="H222" s="2">
        <v>0</v>
      </c>
    </row>
    <row r="223" spans="1:8" x14ac:dyDescent="0.25">
      <c r="A223" s="1" t="s">
        <v>997</v>
      </c>
      <c r="B223" s="1" t="s">
        <v>105</v>
      </c>
      <c r="C223" s="2">
        <v>10000000</v>
      </c>
      <c r="D223" s="18">
        <v>10000000</v>
      </c>
      <c r="E223" s="2">
        <v>0</v>
      </c>
      <c r="F223" s="2">
        <v>0</v>
      </c>
      <c r="G223" s="3">
        <v>0</v>
      </c>
      <c r="H223" s="2">
        <v>0</v>
      </c>
    </row>
    <row r="224" spans="1:8" x14ac:dyDescent="0.25">
      <c r="A224" s="1" t="s">
        <v>998</v>
      </c>
      <c r="B224" s="1" t="s">
        <v>107</v>
      </c>
      <c r="C224" s="2">
        <v>20000000</v>
      </c>
      <c r="D224" s="18">
        <v>20000000</v>
      </c>
      <c r="E224" s="2">
        <v>11412195</v>
      </c>
      <c r="F224" s="2">
        <v>11412195</v>
      </c>
      <c r="G224" s="3">
        <v>11412195</v>
      </c>
      <c r="H224" s="2">
        <v>11412195</v>
      </c>
    </row>
    <row r="225" spans="1:8" x14ac:dyDescent="0.25">
      <c r="A225" s="1" t="s">
        <v>999</v>
      </c>
      <c r="B225" s="1" t="s">
        <v>109</v>
      </c>
      <c r="C225" s="2">
        <v>10000000</v>
      </c>
      <c r="D225" s="18">
        <v>10000000</v>
      </c>
      <c r="E225" s="2">
        <v>0</v>
      </c>
      <c r="F225" s="2">
        <v>0</v>
      </c>
      <c r="G225" s="3">
        <v>0</v>
      </c>
      <c r="H225" s="2">
        <v>0</v>
      </c>
    </row>
    <row r="226" spans="1:8" s="15" customFormat="1" x14ac:dyDescent="0.25">
      <c r="A226" s="11" t="s">
        <v>1000</v>
      </c>
      <c r="B226" s="11" t="s">
        <v>1001</v>
      </c>
      <c r="C226" s="17">
        <f>C227+C228+C229+C230</f>
        <v>195769721</v>
      </c>
      <c r="D226" s="17">
        <v>195769721</v>
      </c>
      <c r="E226" s="12">
        <v>27325000</v>
      </c>
      <c r="F226" s="12">
        <v>27325000</v>
      </c>
      <c r="G226" s="14">
        <v>13145000</v>
      </c>
      <c r="H226" s="12">
        <v>13145000</v>
      </c>
    </row>
    <row r="227" spans="1:8" x14ac:dyDescent="0.25">
      <c r="A227" s="1" t="s">
        <v>1003</v>
      </c>
      <c r="B227" s="1" t="s">
        <v>113</v>
      </c>
      <c r="C227" s="2">
        <v>10000000</v>
      </c>
      <c r="D227" s="18">
        <v>10000000</v>
      </c>
      <c r="E227" s="2">
        <v>9995000</v>
      </c>
      <c r="F227" s="2">
        <v>9995000</v>
      </c>
      <c r="G227" s="3">
        <v>9995000</v>
      </c>
      <c r="H227" s="2">
        <v>9995000</v>
      </c>
    </row>
    <row r="228" spans="1:8" ht="12.75" customHeight="1" x14ac:dyDescent="0.25">
      <c r="A228" s="1" t="s">
        <v>1004</v>
      </c>
      <c r="B228" s="1" t="s">
        <v>115</v>
      </c>
      <c r="C228" s="2">
        <v>176203021</v>
      </c>
      <c r="D228" s="18">
        <v>176203021</v>
      </c>
      <c r="E228" s="2">
        <v>14180000</v>
      </c>
      <c r="F228" s="2">
        <v>14180000</v>
      </c>
      <c r="G228" s="3">
        <v>0</v>
      </c>
      <c r="H228" s="2">
        <v>0</v>
      </c>
    </row>
    <row r="229" spans="1:8" ht="12.75" customHeight="1" x14ac:dyDescent="0.25">
      <c r="A229" s="1" t="s">
        <v>1005</v>
      </c>
      <c r="B229" s="1" t="s">
        <v>1006</v>
      </c>
      <c r="C229" s="2">
        <v>7196100</v>
      </c>
      <c r="D229" s="18">
        <v>7196100</v>
      </c>
      <c r="E229" s="2">
        <v>3150000</v>
      </c>
      <c r="F229" s="2">
        <v>3150000</v>
      </c>
      <c r="G229" s="3">
        <v>3150000</v>
      </c>
      <c r="H229" s="2">
        <v>3150000</v>
      </c>
    </row>
    <row r="230" spans="1:8" ht="12.75" customHeight="1" x14ac:dyDescent="0.25">
      <c r="A230" s="1" t="s">
        <v>1007</v>
      </c>
      <c r="B230" s="1" t="s">
        <v>119</v>
      </c>
      <c r="C230" s="2">
        <v>2370600</v>
      </c>
      <c r="D230" s="18">
        <v>2370600</v>
      </c>
      <c r="E230" s="2">
        <v>0</v>
      </c>
      <c r="F230" s="2">
        <v>0</v>
      </c>
      <c r="G230" s="3">
        <v>0</v>
      </c>
      <c r="H230" s="2">
        <v>0</v>
      </c>
    </row>
    <row r="231" spans="1:8" ht="12.75" customHeight="1" x14ac:dyDescent="0.25">
      <c r="A231" s="1"/>
      <c r="B231" s="1"/>
      <c r="C231" s="2"/>
      <c r="D231" s="18"/>
      <c r="E231" s="2"/>
      <c r="F231" s="2"/>
      <c r="G231" s="3"/>
      <c r="H231" s="2"/>
    </row>
    <row r="232" spans="1:8" ht="12.75" customHeight="1" x14ac:dyDescent="0.25">
      <c r="A232" s="1"/>
      <c r="B232" s="1"/>
      <c r="C232" s="2"/>
      <c r="D232" s="18"/>
      <c r="E232" s="2"/>
      <c r="F232" s="2"/>
      <c r="G232" s="3"/>
      <c r="H232" s="2"/>
    </row>
    <row r="233" spans="1:8" ht="12.75" customHeight="1" x14ac:dyDescent="0.25">
      <c r="A233" s="1"/>
      <c r="B233" s="1"/>
      <c r="C233" s="2"/>
      <c r="D233" s="18"/>
      <c r="E233" s="2"/>
      <c r="F233" s="2"/>
      <c r="G233" s="3"/>
      <c r="H233" s="2"/>
    </row>
    <row r="234" spans="1:8" ht="12.75" customHeight="1" x14ac:dyDescent="0.25">
      <c r="A234" s="1"/>
      <c r="B234" s="1"/>
      <c r="C234" s="2"/>
      <c r="D234" s="18"/>
      <c r="E234" s="2"/>
      <c r="F234" s="2"/>
      <c r="G234" s="3"/>
      <c r="H234" s="2"/>
    </row>
    <row r="235" spans="1:8" ht="12.75" customHeight="1" x14ac:dyDescent="0.25">
      <c r="A235" s="1"/>
      <c r="B235" s="1"/>
      <c r="C235" s="2"/>
      <c r="D235" s="18"/>
      <c r="E235" s="2"/>
      <c r="F235" s="2"/>
      <c r="G235" s="3"/>
      <c r="H235" s="2"/>
    </row>
    <row r="236" spans="1:8" ht="12.75" customHeight="1" x14ac:dyDescent="0.25">
      <c r="A236" s="1"/>
      <c r="B236" s="1"/>
      <c r="C236" s="2"/>
      <c r="D236" s="18"/>
      <c r="E236" s="2"/>
      <c r="F236" s="2"/>
      <c r="G236" s="3"/>
      <c r="H236" s="2"/>
    </row>
    <row r="237" spans="1:8" ht="12.75" customHeight="1" x14ac:dyDescent="0.25">
      <c r="A237" s="1"/>
      <c r="B237" s="1"/>
      <c r="C237" s="2"/>
      <c r="D237" s="18"/>
      <c r="E237" s="2"/>
      <c r="F237" s="2"/>
      <c r="G237" s="3"/>
      <c r="H237" s="2"/>
    </row>
    <row r="238" spans="1:8" ht="12.75" customHeight="1" x14ac:dyDescent="0.25">
      <c r="A238" s="1"/>
      <c r="B238" s="1"/>
      <c r="C238" s="2"/>
      <c r="D238" s="18"/>
      <c r="E238" s="2"/>
      <c r="F238" s="2"/>
      <c r="G238" s="3"/>
      <c r="H238" s="2"/>
    </row>
    <row r="239" spans="1:8" ht="12.75" customHeight="1" x14ac:dyDescent="0.25">
      <c r="A239" s="1"/>
      <c r="B239" s="1"/>
      <c r="C239" s="2"/>
      <c r="D239" s="18"/>
      <c r="E239" s="2"/>
      <c r="F239" s="2"/>
      <c r="G239" s="3"/>
      <c r="H239" s="2"/>
    </row>
    <row r="240" spans="1:8" ht="12.75" customHeight="1" x14ac:dyDescent="0.25">
      <c r="A240" s="1"/>
      <c r="B240" s="1"/>
      <c r="C240" s="2"/>
      <c r="D240" s="18"/>
      <c r="E240" s="2"/>
      <c r="F240" s="2"/>
      <c r="G240" s="3"/>
      <c r="H240" s="2"/>
    </row>
    <row r="241" spans="1:8" ht="12.75" customHeight="1" x14ac:dyDescent="0.25">
      <c r="A241" s="1"/>
      <c r="B241" s="1"/>
      <c r="C241" s="2"/>
      <c r="D241" s="18"/>
      <c r="E241" s="2"/>
      <c r="F241" s="2"/>
      <c r="G241" s="3"/>
      <c r="H241" s="2"/>
    </row>
    <row r="242" spans="1:8" ht="12.75" customHeight="1" x14ac:dyDescent="0.25">
      <c r="A242" s="1"/>
      <c r="B242" s="1"/>
      <c r="C242" s="2"/>
      <c r="D242" s="18"/>
      <c r="E242" s="2"/>
      <c r="F242" s="2"/>
      <c r="G242" s="3"/>
      <c r="H242" s="2"/>
    </row>
    <row r="243" spans="1:8" ht="12.75" customHeight="1" x14ac:dyDescent="0.25">
      <c r="A243" s="1"/>
      <c r="B243" s="1"/>
      <c r="C243" s="2"/>
      <c r="D243" s="18"/>
      <c r="E243" s="2"/>
      <c r="F243" s="2"/>
      <c r="G243" s="3"/>
      <c r="H243" s="2"/>
    </row>
    <row r="244" spans="1:8" ht="12.75" customHeight="1" x14ac:dyDescent="0.25">
      <c r="A244" s="1"/>
      <c r="B244" s="1"/>
      <c r="C244" s="2"/>
      <c r="D244" s="18"/>
      <c r="E244" s="2"/>
      <c r="F244" s="2"/>
      <c r="G244" s="3"/>
      <c r="H244" s="2"/>
    </row>
    <row r="245" spans="1:8" ht="12.75" customHeight="1" x14ac:dyDescent="0.25">
      <c r="A245" s="1"/>
      <c r="B245" s="1"/>
      <c r="C245" s="2"/>
      <c r="D245" s="18"/>
      <c r="E245" s="2"/>
      <c r="F245" s="2"/>
      <c r="G245" s="3"/>
      <c r="H245" s="2"/>
    </row>
    <row r="246" spans="1:8" ht="12.75" customHeight="1" x14ac:dyDescent="0.25">
      <c r="A246" s="1"/>
      <c r="B246" s="1"/>
      <c r="C246" s="2"/>
      <c r="D246" s="18"/>
      <c r="E246" s="2"/>
      <c r="F246" s="2"/>
      <c r="G246" s="3"/>
      <c r="H246" s="2"/>
    </row>
    <row r="247" spans="1:8" ht="12.75" customHeight="1" x14ac:dyDescent="0.25">
      <c r="A247" s="1"/>
      <c r="B247" s="1"/>
      <c r="C247" s="2"/>
      <c r="D247" s="18"/>
      <c r="E247" s="2"/>
      <c r="F247" s="2"/>
      <c r="G247" s="3"/>
      <c r="H247" s="2"/>
    </row>
    <row r="248" spans="1:8" ht="12.75" customHeight="1" x14ac:dyDescent="0.25">
      <c r="A248" s="1"/>
      <c r="B248" s="1"/>
      <c r="C248" s="2"/>
      <c r="D248" s="18"/>
      <c r="E248" s="2"/>
      <c r="F248" s="2"/>
      <c r="G248" s="3"/>
      <c r="H248" s="2"/>
    </row>
    <row r="249" spans="1:8" ht="12.75" customHeight="1" x14ac:dyDescent="0.25">
      <c r="A249" s="1"/>
      <c r="B249" s="1"/>
      <c r="C249" s="2"/>
      <c r="D249" s="18"/>
      <c r="E249" s="2"/>
      <c r="F249" s="2"/>
      <c r="G249" s="3"/>
      <c r="H249" s="2"/>
    </row>
    <row r="250" spans="1:8" ht="12.75" customHeight="1" x14ac:dyDescent="0.25">
      <c r="A250" s="1"/>
      <c r="B250" s="1"/>
      <c r="C250" s="2"/>
      <c r="D250" s="18"/>
      <c r="E250" s="2"/>
      <c r="F250" s="2"/>
      <c r="G250" s="3"/>
      <c r="H250" s="2"/>
    </row>
    <row r="251" spans="1:8" ht="12.75" customHeight="1" x14ac:dyDescent="0.25">
      <c r="A251" s="1"/>
      <c r="B251" s="1"/>
      <c r="C251" s="2"/>
      <c r="D251" s="18"/>
      <c r="E251" s="2"/>
      <c r="F251" s="2"/>
      <c r="G251" s="3"/>
      <c r="H251" s="2"/>
    </row>
    <row r="252" spans="1:8" ht="12.75" customHeight="1" x14ac:dyDescent="0.25">
      <c r="A252" s="1"/>
      <c r="B252" s="1"/>
      <c r="C252" s="2"/>
      <c r="D252" s="18"/>
      <c r="E252" s="2"/>
      <c r="F252" s="2"/>
      <c r="G252" s="3"/>
      <c r="H252" s="2"/>
    </row>
    <row r="253" spans="1:8" ht="12.75" customHeight="1" x14ac:dyDescent="0.25">
      <c r="A253" s="1"/>
      <c r="B253" s="1"/>
      <c r="C253" s="2"/>
      <c r="D253" s="18"/>
      <c r="E253" s="2"/>
      <c r="F253" s="2"/>
      <c r="G253" s="3"/>
      <c r="H253" s="2"/>
    </row>
    <row r="254" spans="1:8" ht="12.75" customHeight="1" x14ac:dyDescent="0.25">
      <c r="A254" s="1"/>
      <c r="B254" s="1"/>
      <c r="C254" s="2"/>
      <c r="D254" s="18"/>
      <c r="E254" s="2"/>
      <c r="F254" s="2"/>
      <c r="G254" s="3"/>
      <c r="H254" s="2"/>
    </row>
    <row r="255" spans="1:8" ht="12.75" customHeight="1" x14ac:dyDescent="0.25">
      <c r="A255" s="1"/>
      <c r="B255" s="1"/>
      <c r="C255" s="2"/>
      <c r="D255" s="18"/>
      <c r="E255" s="2"/>
      <c r="F255" s="2"/>
      <c r="G255" s="3"/>
      <c r="H255" s="2"/>
    </row>
    <row r="256" spans="1:8" ht="12.75" customHeight="1" x14ac:dyDescent="0.25">
      <c r="A256" s="1"/>
      <c r="B256" s="1"/>
      <c r="C256" s="2"/>
      <c r="D256" s="18"/>
      <c r="E256" s="2"/>
      <c r="F256" s="2"/>
      <c r="G256" s="3"/>
      <c r="H256" s="2"/>
    </row>
    <row r="257" spans="1:9" ht="12.75" customHeight="1" x14ac:dyDescent="0.25">
      <c r="A257" s="1"/>
      <c r="B257" s="1"/>
      <c r="C257" s="2"/>
      <c r="D257" s="18"/>
      <c r="E257" s="2"/>
      <c r="F257" s="2"/>
      <c r="G257" s="3"/>
      <c r="H257" s="2"/>
    </row>
    <row r="258" spans="1:9" ht="12.75" customHeight="1" x14ac:dyDescent="0.25">
      <c r="A258" s="1"/>
      <c r="B258" s="1"/>
      <c r="C258" s="2"/>
      <c r="D258" s="18"/>
      <c r="E258" s="2"/>
      <c r="F258" s="2"/>
      <c r="G258" s="3"/>
      <c r="H258" s="2"/>
    </row>
    <row r="259" spans="1:9" ht="12.75" customHeight="1" x14ac:dyDescent="0.25">
      <c r="A259" s="1"/>
      <c r="B259" s="1"/>
      <c r="C259" s="2"/>
      <c r="D259" s="18"/>
      <c r="E259" s="2"/>
      <c r="F259" s="2"/>
      <c r="G259" s="3"/>
      <c r="H259" s="2"/>
    </row>
    <row r="260" spans="1:9" ht="12.75" customHeight="1" x14ac:dyDescent="0.25">
      <c r="A260" s="1"/>
      <c r="B260" s="1"/>
      <c r="C260" s="2"/>
      <c r="D260" s="18"/>
      <c r="E260" s="2"/>
      <c r="F260" s="2"/>
      <c r="G260" s="3"/>
      <c r="H260" s="2"/>
    </row>
    <row r="261" spans="1:9" ht="12.75" customHeight="1" x14ac:dyDescent="0.25">
      <c r="A261" s="1"/>
      <c r="B261" s="1"/>
      <c r="C261" s="2"/>
      <c r="D261" s="18"/>
      <c r="E261" s="2"/>
      <c r="F261" s="2"/>
      <c r="G261" s="3"/>
      <c r="H261" s="2"/>
    </row>
    <row r="262" spans="1:9" ht="12.75" customHeight="1" x14ac:dyDescent="0.25">
      <c r="A262" s="1"/>
      <c r="B262" s="1"/>
      <c r="C262" s="2"/>
      <c r="D262" s="18"/>
      <c r="E262" s="2"/>
      <c r="F262" s="2"/>
      <c r="G262" s="3"/>
      <c r="H262" s="2"/>
    </row>
    <row r="263" spans="1:9" ht="12.75" customHeight="1" x14ac:dyDescent="0.25">
      <c r="A263" s="1"/>
      <c r="B263" s="1"/>
      <c r="C263" s="2"/>
      <c r="D263" s="18"/>
      <c r="E263" s="2"/>
      <c r="F263" s="2"/>
      <c r="G263" s="3"/>
      <c r="H263" s="2"/>
    </row>
    <row r="264" spans="1:9" ht="12.75" customHeight="1" x14ac:dyDescent="0.25">
      <c r="A264" s="1"/>
      <c r="B264" s="1"/>
      <c r="C264" s="2"/>
      <c r="D264" s="18"/>
      <c r="E264" s="2"/>
      <c r="F264" s="2"/>
      <c r="G264" s="3"/>
      <c r="H264" s="2"/>
    </row>
    <row r="265" spans="1:9" ht="12.75" customHeight="1" x14ac:dyDescent="0.25">
      <c r="A265" s="1" t="s">
        <v>1008</v>
      </c>
      <c r="C265" s="2">
        <v>158469658981</v>
      </c>
      <c r="D265" s="18">
        <v>158469658981</v>
      </c>
      <c r="E265" s="2">
        <v>123652506450</v>
      </c>
      <c r="F265" s="2">
        <v>110916429484</v>
      </c>
      <c r="G265" s="2">
        <v>99629736254.630005</v>
      </c>
      <c r="H265" s="2">
        <v>97883131069.619995</v>
      </c>
    </row>
    <row r="266" spans="1:9" ht="12.75" customHeight="1" x14ac:dyDescent="0.25">
      <c r="A266" s="1" t="s">
        <v>1009</v>
      </c>
      <c r="C266" s="2">
        <v>39141079412</v>
      </c>
      <c r="D266" s="18">
        <v>39141079412</v>
      </c>
      <c r="E266" s="2">
        <v>28076609504</v>
      </c>
      <c r="F266" s="2">
        <v>23509547839</v>
      </c>
      <c r="G266" s="2">
        <v>17532760961.369999</v>
      </c>
      <c r="H266" s="2">
        <v>16055229347.370001</v>
      </c>
    </row>
    <row r="267" spans="1:9" ht="12.75" customHeight="1" x14ac:dyDescent="0.25">
      <c r="A267" s="1" t="s">
        <v>203</v>
      </c>
      <c r="C267" s="2">
        <v>197610738393</v>
      </c>
      <c r="D267" s="18">
        <v>197610738393</v>
      </c>
      <c r="E267" s="2">
        <v>151729115954</v>
      </c>
      <c r="F267" s="2">
        <v>134425977323</v>
      </c>
      <c r="G267" s="2">
        <v>117162497216</v>
      </c>
      <c r="H267" s="2">
        <v>113938360416.99001</v>
      </c>
      <c r="I267" s="1" t="s">
        <v>1051</v>
      </c>
    </row>
    <row r="268" spans="1:9" ht="12.75" customHeight="1" x14ac:dyDescent="0.25">
      <c r="A268" s="1" t="s">
        <v>1010</v>
      </c>
    </row>
    <row r="269" spans="1:9" ht="12.75" customHeight="1" x14ac:dyDescent="0.25">
      <c r="A269" s="1" t="s">
        <v>207</v>
      </c>
      <c r="B269" s="1" t="s">
        <v>208</v>
      </c>
      <c r="C269" s="1" t="s">
        <v>1011</v>
      </c>
      <c r="D269" s="26" t="s">
        <v>1011</v>
      </c>
      <c r="E269" s="1" t="s">
        <v>1013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EJEC. INGRESO</vt:lpstr>
      <vt:lpstr>EJEC. GASTOS</vt:lpstr>
      <vt:lpstr>INGRESO</vt:lpstr>
      <vt:lpstr>GASTOS</vt:lpstr>
      <vt:lpstr>BORRADOR</vt:lpstr>
      <vt:lpstr>GASTOS!Títulos_a_imprimir</vt:lpstr>
      <vt:lpstr>INGRESO!Títulos_a_imprimir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2017-11-15T21:34:32Z</dcterms:modified>
</cp:coreProperties>
</file>