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EJECUCION DE GASTOS" sheetId="8" r:id="rId1"/>
  </sheets>
  <definedNames>
    <definedName name="_xlnm.Print_Titles" localSheetId="0">'EJECUCION DE GASTOS'!$7:$9</definedName>
  </definedNames>
  <calcPr calcId="144525"/>
</workbook>
</file>

<file path=xl/calcChain.xml><?xml version="1.0" encoding="utf-8"?>
<calcChain xmlns="http://schemas.openxmlformats.org/spreadsheetml/2006/main">
  <c r="K28" i="8" l="1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3" i="8"/>
  <c r="K44" i="8"/>
  <c r="K45" i="8"/>
  <c r="K46" i="8"/>
  <c r="K47" i="8"/>
  <c r="K49" i="8"/>
  <c r="K50" i="8"/>
  <c r="K51" i="8"/>
  <c r="K52" i="8"/>
  <c r="K53" i="8"/>
  <c r="K54" i="8"/>
  <c r="K55" i="8"/>
  <c r="K58" i="8"/>
  <c r="K60" i="8"/>
  <c r="K61" i="8"/>
  <c r="K62" i="8"/>
  <c r="K63" i="8"/>
  <c r="K64" i="8"/>
  <c r="K65" i="8"/>
  <c r="K66" i="8"/>
  <c r="K68" i="8"/>
  <c r="K70" i="8"/>
  <c r="K71" i="8"/>
  <c r="K76" i="8"/>
  <c r="K77" i="8"/>
  <c r="K78" i="8"/>
  <c r="K82" i="8"/>
  <c r="K84" i="8"/>
  <c r="K88" i="8"/>
  <c r="K89" i="8"/>
  <c r="K94" i="8"/>
  <c r="K99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5" i="8"/>
  <c r="K116" i="8"/>
  <c r="K117" i="8"/>
  <c r="K120" i="8"/>
  <c r="K122" i="8"/>
  <c r="K123" i="8"/>
  <c r="K124" i="8"/>
  <c r="K125" i="8"/>
  <c r="K126" i="8"/>
  <c r="K127" i="8"/>
  <c r="K128" i="8"/>
  <c r="K129" i="8"/>
  <c r="K130" i="8"/>
  <c r="K131" i="8"/>
  <c r="K132" i="8"/>
  <c r="K134" i="8"/>
  <c r="K135" i="8"/>
  <c r="K136" i="8"/>
  <c r="K138" i="8"/>
  <c r="K139" i="8"/>
  <c r="K140" i="8"/>
  <c r="K141" i="8"/>
  <c r="K142" i="8"/>
  <c r="K143" i="8"/>
  <c r="K146" i="8"/>
  <c r="K147" i="8"/>
  <c r="K152" i="8"/>
  <c r="K154" i="8"/>
  <c r="K168" i="8"/>
  <c r="K169" i="8"/>
  <c r="K171" i="8"/>
  <c r="K173" i="8"/>
  <c r="K178" i="8"/>
  <c r="K179" i="8"/>
  <c r="K180" i="8"/>
  <c r="K181" i="8"/>
  <c r="K183" i="8"/>
  <c r="K186" i="8"/>
  <c r="K187" i="8"/>
  <c r="K191" i="8"/>
  <c r="K192" i="8"/>
  <c r="K196" i="8"/>
  <c r="K202" i="8"/>
  <c r="K206" i="8"/>
  <c r="K207" i="8"/>
  <c r="K209" i="8"/>
  <c r="K210" i="8"/>
  <c r="K214" i="8"/>
  <c r="K217" i="8"/>
  <c r="K218" i="8"/>
  <c r="K220" i="8"/>
  <c r="K221" i="8"/>
  <c r="K222" i="8"/>
  <c r="K226" i="8"/>
  <c r="K227" i="8"/>
  <c r="K228" i="8"/>
  <c r="K229" i="8"/>
  <c r="K230" i="8"/>
  <c r="K232" i="8"/>
  <c r="K233" i="8"/>
  <c r="K234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3" i="8"/>
  <c r="J44" i="8"/>
  <c r="J45" i="8"/>
  <c r="J46" i="8"/>
  <c r="J47" i="8"/>
  <c r="J49" i="8"/>
  <c r="J50" i="8"/>
  <c r="J51" i="8"/>
  <c r="J52" i="8"/>
  <c r="J53" i="8"/>
  <c r="J54" i="8"/>
  <c r="J55" i="8"/>
  <c r="J58" i="8"/>
  <c r="J60" i="8"/>
  <c r="J61" i="8"/>
  <c r="J62" i="8"/>
  <c r="J63" i="8"/>
  <c r="J64" i="8"/>
  <c r="J65" i="8"/>
  <c r="J66" i="8"/>
  <c r="J68" i="8"/>
  <c r="J70" i="8"/>
  <c r="J71" i="8"/>
  <c r="J76" i="8"/>
  <c r="J77" i="8"/>
  <c r="J78" i="8"/>
  <c r="J82" i="8"/>
  <c r="J84" i="8"/>
  <c r="J88" i="8"/>
  <c r="J89" i="8"/>
  <c r="J94" i="8"/>
  <c r="J99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5" i="8"/>
  <c r="J116" i="8"/>
  <c r="J117" i="8"/>
  <c r="J120" i="8"/>
  <c r="J122" i="8"/>
  <c r="J123" i="8"/>
  <c r="J124" i="8"/>
  <c r="J125" i="8"/>
  <c r="J126" i="8"/>
  <c r="J127" i="8"/>
  <c r="J128" i="8"/>
  <c r="J129" i="8"/>
  <c r="J130" i="8"/>
  <c r="J131" i="8"/>
  <c r="J132" i="8"/>
  <c r="J134" i="8"/>
  <c r="J135" i="8"/>
  <c r="J136" i="8"/>
  <c r="J138" i="8"/>
  <c r="J139" i="8"/>
  <c r="J140" i="8"/>
  <c r="J141" i="8"/>
  <c r="J142" i="8"/>
  <c r="J143" i="8"/>
  <c r="J146" i="8"/>
  <c r="J147" i="8"/>
  <c r="J152" i="8"/>
  <c r="J154" i="8"/>
  <c r="J168" i="8"/>
  <c r="J169" i="8"/>
  <c r="J171" i="8"/>
  <c r="J173" i="8"/>
  <c r="J178" i="8"/>
  <c r="J179" i="8"/>
  <c r="J180" i="8"/>
  <c r="J181" i="8"/>
  <c r="J183" i="8"/>
  <c r="J186" i="8"/>
  <c r="J187" i="8"/>
  <c r="J191" i="8"/>
  <c r="J192" i="8"/>
  <c r="J202" i="8"/>
  <c r="J206" i="8"/>
  <c r="J207" i="8"/>
  <c r="J209" i="8"/>
  <c r="J210" i="8"/>
  <c r="J214" i="8"/>
  <c r="J217" i="8"/>
  <c r="J218" i="8"/>
  <c r="J220" i="8"/>
  <c r="J221" i="8"/>
  <c r="J222" i="8"/>
  <c r="J226" i="8"/>
  <c r="J227" i="8"/>
  <c r="J228" i="8"/>
  <c r="J229" i="8"/>
  <c r="J230" i="8"/>
  <c r="J232" i="8"/>
  <c r="J233" i="8"/>
  <c r="J234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3" i="8"/>
  <c r="I44" i="8"/>
  <c r="I45" i="8"/>
  <c r="I46" i="8"/>
  <c r="I47" i="8"/>
  <c r="I49" i="8"/>
  <c r="I50" i="8"/>
  <c r="I51" i="8"/>
  <c r="I52" i="8"/>
  <c r="I53" i="8"/>
  <c r="I54" i="8"/>
  <c r="I55" i="8"/>
  <c r="I58" i="8"/>
  <c r="I60" i="8"/>
  <c r="I61" i="8"/>
  <c r="I62" i="8"/>
  <c r="I63" i="8"/>
  <c r="I64" i="8"/>
  <c r="I65" i="8"/>
  <c r="I66" i="8"/>
  <c r="I68" i="8"/>
  <c r="I70" i="8"/>
  <c r="I71" i="8"/>
  <c r="I76" i="8"/>
  <c r="I77" i="8"/>
  <c r="I78" i="8"/>
  <c r="I82" i="8"/>
  <c r="I84" i="8"/>
  <c r="I88" i="8"/>
  <c r="I89" i="8"/>
  <c r="I94" i="8"/>
  <c r="I99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5" i="8"/>
  <c r="I116" i="8"/>
  <c r="I117" i="8"/>
  <c r="I120" i="8"/>
  <c r="I122" i="8"/>
  <c r="I123" i="8"/>
  <c r="I124" i="8"/>
  <c r="I125" i="8"/>
  <c r="I126" i="8"/>
  <c r="I127" i="8"/>
  <c r="I128" i="8"/>
  <c r="I129" i="8"/>
  <c r="I130" i="8"/>
  <c r="I131" i="8"/>
  <c r="I132" i="8"/>
  <c r="I134" i="8"/>
  <c r="I135" i="8"/>
  <c r="I136" i="8"/>
  <c r="I138" i="8"/>
  <c r="I139" i="8"/>
  <c r="I140" i="8"/>
  <c r="I141" i="8"/>
  <c r="I142" i="8"/>
  <c r="I143" i="8"/>
  <c r="I146" i="8"/>
  <c r="I147" i="8"/>
  <c r="I152" i="8"/>
  <c r="I154" i="8"/>
  <c r="I168" i="8"/>
  <c r="I169" i="8"/>
  <c r="I171" i="8"/>
  <c r="I173" i="8"/>
  <c r="I178" i="8"/>
  <c r="I179" i="8"/>
  <c r="I180" i="8"/>
  <c r="I181" i="8"/>
  <c r="I183" i="8"/>
  <c r="I186" i="8"/>
  <c r="I187" i="8"/>
  <c r="I191" i="8"/>
  <c r="I192" i="8"/>
  <c r="I196" i="8"/>
  <c r="I198" i="8"/>
  <c r="I202" i="8"/>
  <c r="I206" i="8"/>
  <c r="I207" i="8"/>
  <c r="I209" i="8"/>
  <c r="I210" i="8"/>
  <c r="I214" i="8"/>
  <c r="I217" i="8"/>
  <c r="I218" i="8"/>
  <c r="I220" i="8"/>
  <c r="I221" i="8"/>
  <c r="I222" i="8"/>
  <c r="I226" i="8"/>
  <c r="I227" i="8"/>
  <c r="I228" i="8"/>
  <c r="I229" i="8"/>
  <c r="I230" i="8"/>
  <c r="I232" i="8"/>
  <c r="I233" i="8"/>
  <c r="I234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3" i="8"/>
  <c r="H44" i="8"/>
  <c r="H45" i="8"/>
  <c r="H46" i="8"/>
  <c r="H47" i="8"/>
  <c r="H49" i="8"/>
  <c r="H50" i="8"/>
  <c r="H51" i="8"/>
  <c r="H52" i="8"/>
  <c r="H53" i="8"/>
  <c r="H54" i="8"/>
  <c r="H55" i="8"/>
  <c r="H58" i="8"/>
  <c r="H60" i="8"/>
  <c r="H61" i="8"/>
  <c r="H62" i="8"/>
  <c r="H63" i="8"/>
  <c r="H64" i="8"/>
  <c r="H65" i="8"/>
  <c r="H66" i="8"/>
  <c r="H68" i="8"/>
  <c r="H70" i="8"/>
  <c r="H71" i="8"/>
  <c r="H76" i="8"/>
  <c r="H77" i="8"/>
  <c r="H78" i="8"/>
  <c r="H81" i="8"/>
  <c r="H82" i="8"/>
  <c r="H84" i="8"/>
  <c r="H88" i="8"/>
  <c r="H89" i="8"/>
  <c r="H94" i="8"/>
  <c r="H99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5" i="8"/>
  <c r="H116" i="8"/>
  <c r="H117" i="8"/>
  <c r="H120" i="8"/>
  <c r="H122" i="8"/>
  <c r="H123" i="8"/>
  <c r="H124" i="8"/>
  <c r="H125" i="8"/>
  <c r="H126" i="8"/>
  <c r="H127" i="8"/>
  <c r="H128" i="8"/>
  <c r="H129" i="8"/>
  <c r="H130" i="8"/>
  <c r="H131" i="8"/>
  <c r="H132" i="8"/>
  <c r="H134" i="8"/>
  <c r="H135" i="8"/>
  <c r="H136" i="8"/>
  <c r="H138" i="8"/>
  <c r="H139" i="8"/>
  <c r="H140" i="8"/>
  <c r="H141" i="8"/>
  <c r="H142" i="8"/>
  <c r="H143" i="8"/>
  <c r="H144" i="8"/>
  <c r="H146" i="8"/>
  <c r="H147" i="8"/>
  <c r="H152" i="8"/>
  <c r="H154" i="8"/>
  <c r="H158" i="8"/>
  <c r="H159" i="8"/>
  <c r="H163" i="8"/>
  <c r="H168" i="8"/>
  <c r="H169" i="8"/>
  <c r="H171" i="8"/>
  <c r="H173" i="8"/>
  <c r="H178" i="8"/>
  <c r="H179" i="8"/>
  <c r="H180" i="8"/>
  <c r="H181" i="8"/>
  <c r="H183" i="8"/>
  <c r="H184" i="8"/>
  <c r="H186" i="8"/>
  <c r="H187" i="8"/>
  <c r="H191" i="8"/>
  <c r="H192" i="8"/>
  <c r="H196" i="8"/>
  <c r="H198" i="8"/>
  <c r="H202" i="8"/>
  <c r="H206" i="8"/>
  <c r="H207" i="8"/>
  <c r="H209" i="8"/>
  <c r="H210" i="8"/>
  <c r="H214" i="8"/>
  <c r="H217" i="8"/>
  <c r="H218" i="8"/>
  <c r="H220" i="8"/>
  <c r="H221" i="8"/>
  <c r="H222" i="8"/>
  <c r="H225" i="8"/>
  <c r="H226" i="8"/>
  <c r="H227" i="8"/>
  <c r="H228" i="8"/>
  <c r="H229" i="8"/>
  <c r="H230" i="8"/>
  <c r="H232" i="8"/>
  <c r="H233" i="8"/>
  <c r="H234" i="8"/>
  <c r="G231" i="8" l="1"/>
  <c r="F231" i="8"/>
  <c r="E231" i="8"/>
  <c r="D231" i="8"/>
  <c r="G224" i="8"/>
  <c r="F224" i="8"/>
  <c r="J224" i="8" s="1"/>
  <c r="E224" i="8"/>
  <c r="D224" i="8"/>
  <c r="G223" i="8"/>
  <c r="F223" i="8"/>
  <c r="J223" i="8" s="1"/>
  <c r="E223" i="8"/>
  <c r="D223" i="8"/>
  <c r="G219" i="8"/>
  <c r="F219" i="8"/>
  <c r="J219" i="8" s="1"/>
  <c r="E219" i="8"/>
  <c r="D219" i="8"/>
  <c r="G216" i="8"/>
  <c r="F216" i="8"/>
  <c r="J216" i="8" s="1"/>
  <c r="E216" i="8"/>
  <c r="D216" i="8"/>
  <c r="G215" i="8"/>
  <c r="F215" i="8"/>
  <c r="J215" i="8" s="1"/>
  <c r="E215" i="8"/>
  <c r="D215" i="8"/>
  <c r="G213" i="8"/>
  <c r="F213" i="8"/>
  <c r="J213" i="8" s="1"/>
  <c r="E213" i="8"/>
  <c r="D213" i="8"/>
  <c r="G212" i="8"/>
  <c r="F212" i="8"/>
  <c r="J212" i="8" s="1"/>
  <c r="E212" i="8"/>
  <c r="D212" i="8"/>
  <c r="G208" i="8"/>
  <c r="F208" i="8"/>
  <c r="J208" i="8" s="1"/>
  <c r="E208" i="8"/>
  <c r="D208" i="8"/>
  <c r="G205" i="8"/>
  <c r="F205" i="8"/>
  <c r="J205" i="8" s="1"/>
  <c r="E205" i="8"/>
  <c r="D205" i="8"/>
  <c r="G204" i="8"/>
  <c r="F204" i="8"/>
  <c r="J204" i="8" s="1"/>
  <c r="E204" i="8"/>
  <c r="D204" i="8"/>
  <c r="G203" i="8"/>
  <c r="F203" i="8"/>
  <c r="J203" i="8" s="1"/>
  <c r="E203" i="8"/>
  <c r="D203" i="8"/>
  <c r="G201" i="8"/>
  <c r="F201" i="8"/>
  <c r="E201" i="8"/>
  <c r="D201" i="8"/>
  <c r="G200" i="8"/>
  <c r="F200" i="8"/>
  <c r="E200" i="8"/>
  <c r="D200" i="8"/>
  <c r="G197" i="8"/>
  <c r="F197" i="8"/>
  <c r="E197" i="8"/>
  <c r="D197" i="8"/>
  <c r="G195" i="8"/>
  <c r="F195" i="8"/>
  <c r="E195" i="8"/>
  <c r="D195" i="8"/>
  <c r="G194" i="8"/>
  <c r="F194" i="8"/>
  <c r="F17" i="8" s="1"/>
  <c r="E194" i="8"/>
  <c r="D194" i="8"/>
  <c r="G190" i="8"/>
  <c r="F190" i="8"/>
  <c r="J190" i="8" s="1"/>
  <c r="E190" i="8"/>
  <c r="D190" i="8"/>
  <c r="G189" i="8"/>
  <c r="F189" i="8"/>
  <c r="J189" i="8" s="1"/>
  <c r="E189" i="8"/>
  <c r="G188" i="8"/>
  <c r="E188" i="8"/>
  <c r="G185" i="8"/>
  <c r="K185" i="8" s="1"/>
  <c r="F185" i="8"/>
  <c r="E185" i="8"/>
  <c r="I185" i="8" s="1"/>
  <c r="D185" i="8"/>
  <c r="G182" i="8"/>
  <c r="K182" i="8" s="1"/>
  <c r="F182" i="8"/>
  <c r="E182" i="8"/>
  <c r="I182" i="8" s="1"/>
  <c r="D182" i="8"/>
  <c r="G177" i="8"/>
  <c r="K177" i="8" s="1"/>
  <c r="F177" i="8"/>
  <c r="E177" i="8"/>
  <c r="I177" i="8" s="1"/>
  <c r="D177" i="8"/>
  <c r="G176" i="8"/>
  <c r="K176" i="8" s="1"/>
  <c r="F176" i="8"/>
  <c r="E176" i="8"/>
  <c r="E175" i="8" s="1"/>
  <c r="F175" i="8"/>
  <c r="G172" i="8"/>
  <c r="K172" i="8" s="1"/>
  <c r="F172" i="8"/>
  <c r="E172" i="8"/>
  <c r="I172" i="8" s="1"/>
  <c r="D172" i="8"/>
  <c r="G170" i="8"/>
  <c r="K170" i="8" s="1"/>
  <c r="F170" i="8"/>
  <c r="E170" i="8"/>
  <c r="I170" i="8" s="1"/>
  <c r="D170" i="8"/>
  <c r="G167" i="8"/>
  <c r="K167" i="8" s="1"/>
  <c r="F167" i="8"/>
  <c r="E167" i="8"/>
  <c r="I167" i="8" s="1"/>
  <c r="D167" i="8"/>
  <c r="G166" i="8"/>
  <c r="D166" i="8"/>
  <c r="G162" i="8"/>
  <c r="F162" i="8"/>
  <c r="E162" i="8"/>
  <c r="E161" i="8" s="1"/>
  <c r="D162" i="8"/>
  <c r="G161" i="8"/>
  <c r="G157" i="8"/>
  <c r="F157" i="8"/>
  <c r="E157" i="8"/>
  <c r="D157" i="8"/>
  <c r="G156" i="8"/>
  <c r="F156" i="8"/>
  <c r="E156" i="8"/>
  <c r="G153" i="8"/>
  <c r="K153" i="8" s="1"/>
  <c r="F153" i="8"/>
  <c r="E153" i="8"/>
  <c r="I153" i="8" s="1"/>
  <c r="D153" i="8"/>
  <c r="G151" i="8"/>
  <c r="K151" i="8" s="1"/>
  <c r="F151" i="8"/>
  <c r="E151" i="8"/>
  <c r="I151" i="8" s="1"/>
  <c r="D151" i="8"/>
  <c r="G150" i="8"/>
  <c r="K150" i="8" s="1"/>
  <c r="F150" i="8"/>
  <c r="E150" i="8"/>
  <c r="I150" i="8" s="1"/>
  <c r="D150" i="8"/>
  <c r="G145" i="8"/>
  <c r="K145" i="8" s="1"/>
  <c r="F145" i="8"/>
  <c r="E145" i="8"/>
  <c r="I145" i="8" s="1"/>
  <c r="D145" i="8"/>
  <c r="G137" i="8"/>
  <c r="K137" i="8" s="1"/>
  <c r="F137" i="8"/>
  <c r="E137" i="8"/>
  <c r="I137" i="8" s="1"/>
  <c r="D137" i="8"/>
  <c r="G133" i="8"/>
  <c r="K133" i="8" s="1"/>
  <c r="F133" i="8"/>
  <c r="E133" i="8"/>
  <c r="I133" i="8" s="1"/>
  <c r="D133" i="8"/>
  <c r="G121" i="8"/>
  <c r="K121" i="8" s="1"/>
  <c r="F121" i="8"/>
  <c r="E121" i="8"/>
  <c r="I121" i="8" s="1"/>
  <c r="D121" i="8"/>
  <c r="D119" i="8"/>
  <c r="D118" i="8" s="1"/>
  <c r="G119" i="8"/>
  <c r="F119" i="8"/>
  <c r="J119" i="8" s="1"/>
  <c r="E119" i="8"/>
  <c r="F118" i="8"/>
  <c r="G114" i="8"/>
  <c r="F114" i="8"/>
  <c r="E114" i="8"/>
  <c r="D114" i="8"/>
  <c r="G100" i="8"/>
  <c r="F100" i="8"/>
  <c r="E100" i="8"/>
  <c r="D100" i="8"/>
  <c r="G98" i="8"/>
  <c r="F98" i="8"/>
  <c r="E98" i="8"/>
  <c r="D98" i="8"/>
  <c r="G97" i="8"/>
  <c r="F97" i="8"/>
  <c r="F96" i="8" s="1"/>
  <c r="E97" i="8"/>
  <c r="D97" i="8"/>
  <c r="G93" i="8"/>
  <c r="F93" i="8"/>
  <c r="E93" i="8"/>
  <c r="D93" i="8"/>
  <c r="G92" i="8"/>
  <c r="F92" i="8"/>
  <c r="F91" i="8" s="1"/>
  <c r="G91" i="8"/>
  <c r="G87" i="8"/>
  <c r="F87" i="8"/>
  <c r="E87" i="8"/>
  <c r="D87" i="8"/>
  <c r="G86" i="8"/>
  <c r="F86" i="8"/>
  <c r="E86" i="8"/>
  <c r="D86" i="8"/>
  <c r="G83" i="8"/>
  <c r="F83" i="8"/>
  <c r="E83" i="8"/>
  <c r="D83" i="8"/>
  <c r="G80" i="8"/>
  <c r="F80" i="8"/>
  <c r="E80" i="8"/>
  <c r="D80" i="8"/>
  <c r="G79" i="8"/>
  <c r="F79" i="8"/>
  <c r="E79" i="8"/>
  <c r="D79" i="8"/>
  <c r="G75" i="8"/>
  <c r="F75" i="8"/>
  <c r="E75" i="8"/>
  <c r="D75" i="8"/>
  <c r="G74" i="8"/>
  <c r="F74" i="8"/>
  <c r="E74" i="8"/>
  <c r="D74" i="8"/>
  <c r="G73" i="8"/>
  <c r="F73" i="8"/>
  <c r="E73" i="8"/>
  <c r="D73" i="8"/>
  <c r="G69" i="8"/>
  <c r="F69" i="8"/>
  <c r="J69" i="8" s="1"/>
  <c r="E69" i="8"/>
  <c r="D69" i="8"/>
  <c r="G67" i="8"/>
  <c r="F67" i="8"/>
  <c r="J67" i="8" s="1"/>
  <c r="E67" i="8"/>
  <c r="D67" i="8"/>
  <c r="G59" i="8"/>
  <c r="F59" i="8"/>
  <c r="J59" i="8" s="1"/>
  <c r="E59" i="8"/>
  <c r="D59" i="8"/>
  <c r="G57" i="8"/>
  <c r="F57" i="8"/>
  <c r="J57" i="8" s="1"/>
  <c r="E57" i="8"/>
  <c r="D57" i="8"/>
  <c r="D56" i="8" s="1"/>
  <c r="G56" i="8"/>
  <c r="F56" i="8"/>
  <c r="G48" i="8"/>
  <c r="F48" i="8"/>
  <c r="E48" i="8"/>
  <c r="D48" i="8"/>
  <c r="G42" i="8"/>
  <c r="F42" i="8"/>
  <c r="E42" i="8"/>
  <c r="D42" i="8"/>
  <c r="G27" i="8"/>
  <c r="F27" i="8"/>
  <c r="F26" i="8" s="1"/>
  <c r="E27" i="8"/>
  <c r="D27" i="8"/>
  <c r="C231" i="8"/>
  <c r="C224" i="8"/>
  <c r="C219" i="8"/>
  <c r="C216" i="8"/>
  <c r="C213" i="8"/>
  <c r="C208" i="8"/>
  <c r="C205" i="8"/>
  <c r="C201" i="8"/>
  <c r="C200" i="8" s="1"/>
  <c r="C197" i="8"/>
  <c r="C195" i="8"/>
  <c r="C190" i="8"/>
  <c r="C189" i="8" s="1"/>
  <c r="C188" i="8" s="1"/>
  <c r="C185" i="8"/>
  <c r="C182" i="8"/>
  <c r="C177" i="8"/>
  <c r="C176" i="8" s="1"/>
  <c r="C172" i="8"/>
  <c r="C170" i="8"/>
  <c r="C167" i="8"/>
  <c r="C166" i="8" s="1"/>
  <c r="C162" i="8"/>
  <c r="C161" i="8" s="1"/>
  <c r="C157" i="8"/>
  <c r="C156" i="8" s="1"/>
  <c r="C153" i="8"/>
  <c r="C151" i="8"/>
  <c r="C145" i="8"/>
  <c r="C137" i="8"/>
  <c r="C133" i="8"/>
  <c r="C121" i="8"/>
  <c r="C119" i="8"/>
  <c r="C114" i="8"/>
  <c r="C100" i="8"/>
  <c r="C98" i="8"/>
  <c r="C93" i="8"/>
  <c r="C92" i="8" s="1"/>
  <c r="C87" i="8"/>
  <c r="C86" i="8" s="1"/>
  <c r="C22" i="8" s="1"/>
  <c r="C83" i="8"/>
  <c r="C80" i="8"/>
  <c r="C75" i="8"/>
  <c r="C74" i="8" s="1"/>
  <c r="C69" i="8"/>
  <c r="C67" i="8"/>
  <c r="C59" i="8"/>
  <c r="C57" i="8"/>
  <c r="C48" i="8"/>
  <c r="C42" i="8"/>
  <c r="C27" i="8"/>
  <c r="C23" i="8" l="1"/>
  <c r="C16" i="8" s="1"/>
  <c r="C91" i="8"/>
  <c r="C223" i="8"/>
  <c r="I42" i="8"/>
  <c r="K42" i="8"/>
  <c r="I48" i="8"/>
  <c r="K48" i="8"/>
  <c r="I74" i="8"/>
  <c r="K74" i="8"/>
  <c r="I75" i="8"/>
  <c r="K75" i="8"/>
  <c r="I79" i="8"/>
  <c r="K79" i="8"/>
  <c r="I80" i="8"/>
  <c r="K80" i="8"/>
  <c r="I83" i="8"/>
  <c r="K83" i="8"/>
  <c r="I97" i="8"/>
  <c r="K97" i="8"/>
  <c r="I98" i="8"/>
  <c r="K98" i="8"/>
  <c r="I100" i="8"/>
  <c r="K100" i="8"/>
  <c r="I114" i="8"/>
  <c r="K114" i="8"/>
  <c r="J231" i="8"/>
  <c r="F20" i="8"/>
  <c r="G26" i="8"/>
  <c r="K27" i="8"/>
  <c r="C15" i="8"/>
  <c r="C150" i="8"/>
  <c r="C149" i="8" s="1"/>
  <c r="C175" i="8"/>
  <c r="C194" i="8"/>
  <c r="C17" i="8" s="1"/>
  <c r="C215" i="8"/>
  <c r="C212" i="8" s="1"/>
  <c r="H27" i="8"/>
  <c r="J27" i="8"/>
  <c r="H42" i="8"/>
  <c r="J42" i="8"/>
  <c r="H48" i="8"/>
  <c r="J48" i="8"/>
  <c r="K56" i="8"/>
  <c r="I57" i="8"/>
  <c r="K57" i="8"/>
  <c r="E56" i="8"/>
  <c r="I56" i="8" s="1"/>
  <c r="I59" i="8"/>
  <c r="K59" i="8"/>
  <c r="I67" i="8"/>
  <c r="K67" i="8"/>
  <c r="I69" i="8"/>
  <c r="K69" i="8"/>
  <c r="I73" i="8"/>
  <c r="E21" i="8"/>
  <c r="K73" i="8"/>
  <c r="G21" i="8"/>
  <c r="H93" i="8"/>
  <c r="F24" i="8"/>
  <c r="E26" i="8"/>
  <c r="I27" i="8"/>
  <c r="J56" i="8"/>
  <c r="H57" i="8"/>
  <c r="H59" i="8"/>
  <c r="H67" i="8"/>
  <c r="H69" i="8"/>
  <c r="D21" i="8"/>
  <c r="J73" i="8"/>
  <c r="F21" i="8"/>
  <c r="H74" i="8"/>
  <c r="J74" i="8"/>
  <c r="H75" i="8"/>
  <c r="J75" i="8"/>
  <c r="J79" i="8"/>
  <c r="H80" i="8"/>
  <c r="J80" i="8"/>
  <c r="H83" i="8"/>
  <c r="J83" i="8"/>
  <c r="H87" i="8"/>
  <c r="J97" i="8"/>
  <c r="H98" i="8"/>
  <c r="J98" i="8"/>
  <c r="H100" i="8"/>
  <c r="J100" i="8"/>
  <c r="H114" i="8"/>
  <c r="J114" i="8"/>
  <c r="E118" i="8"/>
  <c r="I119" i="8"/>
  <c r="G118" i="8"/>
  <c r="K119" i="8"/>
  <c r="H121" i="8"/>
  <c r="J121" i="8"/>
  <c r="H133" i="8"/>
  <c r="J133" i="8"/>
  <c r="H137" i="8"/>
  <c r="J137" i="8"/>
  <c r="H145" i="8"/>
  <c r="J145" i="8"/>
  <c r="H150" i="8"/>
  <c r="J150" i="8"/>
  <c r="H151" i="8"/>
  <c r="J151" i="8"/>
  <c r="H153" i="8"/>
  <c r="J153" i="8"/>
  <c r="H162" i="8"/>
  <c r="E166" i="8"/>
  <c r="I166" i="8" s="1"/>
  <c r="H167" i="8"/>
  <c r="F166" i="8"/>
  <c r="J166" i="8" s="1"/>
  <c r="J167" i="8"/>
  <c r="H170" i="8"/>
  <c r="J170" i="8"/>
  <c r="H172" i="8"/>
  <c r="J172" i="8"/>
  <c r="G175" i="8"/>
  <c r="K175" i="8" s="1"/>
  <c r="J176" i="8"/>
  <c r="D176" i="8"/>
  <c r="H177" i="8"/>
  <c r="J177" i="8"/>
  <c r="H182" i="8"/>
  <c r="J182" i="8"/>
  <c r="H185" i="8"/>
  <c r="J185" i="8"/>
  <c r="I190" i="8"/>
  <c r="K190" i="8"/>
  <c r="I194" i="8"/>
  <c r="E17" i="8"/>
  <c r="K194" i="8"/>
  <c r="G17" i="8"/>
  <c r="K17" i="8" s="1"/>
  <c r="I195" i="8"/>
  <c r="K195" i="8"/>
  <c r="I197" i="8"/>
  <c r="I201" i="8"/>
  <c r="K201" i="8"/>
  <c r="I203" i="8"/>
  <c r="K203" i="8"/>
  <c r="I204" i="8"/>
  <c r="K204" i="8"/>
  <c r="I205" i="8"/>
  <c r="K205" i="8"/>
  <c r="I208" i="8"/>
  <c r="K208" i="8"/>
  <c r="I212" i="8"/>
  <c r="K212" i="8"/>
  <c r="I213" i="8"/>
  <c r="K213" i="8"/>
  <c r="I215" i="8"/>
  <c r="K215" i="8"/>
  <c r="I216" i="8"/>
  <c r="K216" i="8"/>
  <c r="I219" i="8"/>
  <c r="K219" i="8"/>
  <c r="I223" i="8"/>
  <c r="K223" i="8"/>
  <c r="I224" i="8"/>
  <c r="K224" i="8"/>
  <c r="I231" i="8"/>
  <c r="K231" i="8"/>
  <c r="J118" i="8"/>
  <c r="H119" i="8"/>
  <c r="D156" i="8"/>
  <c r="H156" i="8" s="1"/>
  <c r="H157" i="8"/>
  <c r="G149" i="8"/>
  <c r="E149" i="8"/>
  <c r="H166" i="8"/>
  <c r="K166" i="8"/>
  <c r="J175" i="8"/>
  <c r="I176" i="8"/>
  <c r="D189" i="8"/>
  <c r="I189" i="8" s="1"/>
  <c r="H190" i="8"/>
  <c r="H194" i="8"/>
  <c r="D17" i="8"/>
  <c r="H17" i="8" s="1"/>
  <c r="H195" i="8"/>
  <c r="H197" i="8"/>
  <c r="H201" i="8"/>
  <c r="H205" i="8"/>
  <c r="H208" i="8"/>
  <c r="H212" i="8"/>
  <c r="H213" i="8"/>
  <c r="H215" i="8"/>
  <c r="H216" i="8"/>
  <c r="H219" i="8"/>
  <c r="H223" i="8"/>
  <c r="H224" i="8"/>
  <c r="H231" i="8"/>
  <c r="I200" i="8"/>
  <c r="K200" i="8"/>
  <c r="H200" i="8"/>
  <c r="J200" i="8"/>
  <c r="F13" i="8"/>
  <c r="J201" i="8"/>
  <c r="F188" i="8"/>
  <c r="J188" i="8" s="1"/>
  <c r="K189" i="8"/>
  <c r="D188" i="8"/>
  <c r="H188" i="8" s="1"/>
  <c r="H189" i="8"/>
  <c r="F161" i="8"/>
  <c r="D161" i="8"/>
  <c r="H161" i="8" s="1"/>
  <c r="J93" i="8"/>
  <c r="F23" i="8"/>
  <c r="I87" i="8"/>
  <c r="K87" i="8"/>
  <c r="D92" i="8"/>
  <c r="K92" i="8"/>
  <c r="E92" i="8"/>
  <c r="J92" i="8" s="1"/>
  <c r="I93" i="8"/>
  <c r="K93" i="8"/>
  <c r="K91" i="8"/>
  <c r="G23" i="8"/>
  <c r="I86" i="8"/>
  <c r="E22" i="8"/>
  <c r="K86" i="8"/>
  <c r="G22" i="8"/>
  <c r="H86" i="8"/>
  <c r="D22" i="8"/>
  <c r="J86" i="8"/>
  <c r="F22" i="8"/>
  <c r="J87" i="8"/>
  <c r="D96" i="8"/>
  <c r="C56" i="8"/>
  <c r="H56" i="8" s="1"/>
  <c r="C97" i="8"/>
  <c r="C96" i="8" s="1"/>
  <c r="C24" i="8" s="1"/>
  <c r="C13" i="8" s="1"/>
  <c r="C118" i="8"/>
  <c r="H118" i="8" s="1"/>
  <c r="D26" i="8"/>
  <c r="C26" i="8"/>
  <c r="C79" i="8"/>
  <c r="H79" i="8" s="1"/>
  <c r="C204" i="8"/>
  <c r="C203" i="8" s="1"/>
  <c r="H203" i="8" s="1"/>
  <c r="C73" i="8"/>
  <c r="C21" i="8" s="1"/>
  <c r="C14" i="8" s="1"/>
  <c r="C165" i="8"/>
  <c r="E165" i="8" l="1"/>
  <c r="F165" i="8"/>
  <c r="J165" i="8" s="1"/>
  <c r="D175" i="8"/>
  <c r="H176" i="8"/>
  <c r="D14" i="8"/>
  <c r="H14" i="8" s="1"/>
  <c r="H21" i="8"/>
  <c r="G165" i="8"/>
  <c r="I26" i="8"/>
  <c r="E20" i="8"/>
  <c r="K21" i="8"/>
  <c r="G14" i="8"/>
  <c r="I21" i="8"/>
  <c r="E14" i="8"/>
  <c r="I14" i="8" s="1"/>
  <c r="K26" i="8"/>
  <c r="G20" i="8"/>
  <c r="J26" i="8"/>
  <c r="D20" i="8"/>
  <c r="H26" i="8"/>
  <c r="H96" i="8"/>
  <c r="D24" i="8"/>
  <c r="H204" i="8"/>
  <c r="I17" i="8"/>
  <c r="G96" i="8"/>
  <c r="K118" i="8"/>
  <c r="E96" i="8"/>
  <c r="I118" i="8"/>
  <c r="H97" i="8"/>
  <c r="J21" i="8"/>
  <c r="F14" i="8"/>
  <c r="J14" i="8" s="1"/>
  <c r="H73" i="8"/>
  <c r="J20" i="8"/>
  <c r="F12" i="8"/>
  <c r="K188" i="8"/>
  <c r="K165" i="8"/>
  <c r="D165" i="8"/>
  <c r="H165" i="8" s="1"/>
  <c r="I188" i="8"/>
  <c r="I165" i="8"/>
  <c r="F149" i="8"/>
  <c r="D149" i="8"/>
  <c r="F16" i="8"/>
  <c r="K23" i="8"/>
  <c r="G16" i="8"/>
  <c r="E91" i="8"/>
  <c r="I92" i="8"/>
  <c r="H92" i="8"/>
  <c r="D91" i="8"/>
  <c r="J22" i="8"/>
  <c r="F15" i="8"/>
  <c r="F19" i="8"/>
  <c r="H22" i="8"/>
  <c r="D15" i="8"/>
  <c r="K22" i="8"/>
  <c r="G15" i="8"/>
  <c r="I22" i="8"/>
  <c r="E15" i="8"/>
  <c r="C20" i="8"/>
  <c r="K16" i="8" l="1"/>
  <c r="H20" i="8"/>
  <c r="D12" i="8"/>
  <c r="K20" i="8"/>
  <c r="G12" i="8"/>
  <c r="K12" i="8" s="1"/>
  <c r="K14" i="8"/>
  <c r="I20" i="8"/>
  <c r="E12" i="8"/>
  <c r="I12" i="8" s="1"/>
  <c r="H175" i="8"/>
  <c r="I175" i="8"/>
  <c r="J12" i="8"/>
  <c r="I96" i="8"/>
  <c r="E24" i="8"/>
  <c r="J96" i="8"/>
  <c r="K96" i="8"/>
  <c r="G24" i="8"/>
  <c r="H24" i="8"/>
  <c r="D13" i="8"/>
  <c r="H13" i="8" s="1"/>
  <c r="H149" i="8"/>
  <c r="I149" i="8"/>
  <c r="J149" i="8"/>
  <c r="K149" i="8"/>
  <c r="H91" i="8"/>
  <c r="D23" i="8"/>
  <c r="I91" i="8"/>
  <c r="E23" i="8"/>
  <c r="J91" i="8"/>
  <c r="J15" i="8"/>
  <c r="F10" i="8"/>
  <c r="I15" i="8"/>
  <c r="K15" i="8"/>
  <c r="H15" i="8"/>
  <c r="C12" i="8"/>
  <c r="C10" i="8" s="1"/>
  <c r="C19" i="8"/>
  <c r="I24" i="8" l="1"/>
  <c r="E13" i="8"/>
  <c r="J24" i="8"/>
  <c r="H12" i="8"/>
  <c r="K24" i="8"/>
  <c r="G13" i="8"/>
  <c r="G19" i="8"/>
  <c r="K19" i="8" s="1"/>
  <c r="D16" i="8"/>
  <c r="H23" i="8"/>
  <c r="D19" i="8"/>
  <c r="H19" i="8" s="1"/>
  <c r="E16" i="8"/>
  <c r="I23" i="8"/>
  <c r="J23" i="8"/>
  <c r="E19" i="8"/>
  <c r="K13" i="8" l="1"/>
  <c r="G10" i="8"/>
  <c r="K10" i="8" s="1"/>
  <c r="I13" i="8"/>
  <c r="J13" i="8"/>
  <c r="I16" i="8"/>
  <c r="J16" i="8"/>
  <c r="E10" i="8"/>
  <c r="I19" i="8"/>
  <c r="J19" i="8"/>
  <c r="H16" i="8"/>
  <c r="D10" i="8"/>
  <c r="H10" i="8" s="1"/>
  <c r="I10" i="8" l="1"/>
  <c r="J10" i="8"/>
</calcChain>
</file>

<file path=xl/sharedStrings.xml><?xml version="1.0" encoding="utf-8"?>
<sst xmlns="http://schemas.openxmlformats.org/spreadsheetml/2006/main" count="446" uniqueCount="418">
  <si>
    <t>Programas Propios</t>
  </si>
  <si>
    <t>Programas SUE</t>
  </si>
  <si>
    <t>EDUCACIÓN CONTINUADA</t>
  </si>
  <si>
    <t>Diplomados</t>
  </si>
  <si>
    <t>I.I.B.T.</t>
  </si>
  <si>
    <t>IRAGUA</t>
  </si>
  <si>
    <t>CINPIC</t>
  </si>
  <si>
    <t>Laboratorio de suelos</t>
  </si>
  <si>
    <t>Laboratorio de aguas</t>
  </si>
  <si>
    <t>Laboratorio de toxicología ambiental</t>
  </si>
  <si>
    <t>Agrícolas</t>
  </si>
  <si>
    <t>Pecuarios</t>
  </si>
  <si>
    <t>FONDOS ESPECIALES</t>
  </si>
  <si>
    <t>UNIDAD ADMINISTRATIVA ESPECIAL DE SALUD</t>
  </si>
  <si>
    <t>2</t>
  </si>
  <si>
    <t>FUNCIONAMIENTO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</si>
  <si>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</si>
  <si>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</si>
  <si>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</si>
  <si>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</si>
  <si>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</si>
  <si>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</si>
  <si>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</si>
  <si>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</si>
  <si>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</si>
  <si>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</si>
  <si>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</si>
  <si>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</si>
  <si>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</si>
  <si>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</si>
  <si>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</si>
  <si>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</si>
  <si>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</si>
  <si>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</si>
  <si>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</si>
  <si>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</si>
  <si>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</si>
  <si>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</si>
  <si>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</si>
  <si>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</si>
  <si>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</si>
  <si>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</si>
  <si>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</si>
  <si>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</si>
  <si>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2105114</t>
  </si>
  <si>
    <t>Bonificación para docentes administrativos</t>
  </si>
  <si>
    <t>2105116</t>
  </si>
  <si>
    <t>Comisión de estudios</t>
  </si>
  <si>
    <t>2105117</t>
  </si>
  <si>
    <t>Concurso Docente</t>
  </si>
  <si>
    <t>21052</t>
  </si>
  <si>
    <t>Contribuciones inherentes a la nómina - Planta (Nación)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</si>
  <si>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</si>
  <si>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</si>
  <si>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</si>
  <si>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</si>
  <si>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</si>
  <si>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</si>
  <si>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</si>
  <si>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</si>
  <si>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</si>
  <si>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</si>
  <si>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</si>
  <si>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</si>
  <si>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</si>
  <si>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</si>
  <si>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</si>
  <si>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</si>
  <si>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</si>
  <si>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</si>
  <si>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</si>
  <si>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</si>
  <si>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</si>
  <si>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</si>
  <si>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</si>
  <si>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</si>
  <si>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</si>
  <si>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</si>
  <si>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</si>
  <si>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</si>
  <si>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21061</t>
  </si>
  <si>
    <t>Adquisición de bienes</t>
  </si>
  <si>
    <t>2106101</t>
  </si>
  <si>
    <t>Materiales y suministros</t>
  </si>
  <si>
    <t>21062</t>
  </si>
  <si>
    <t>Adquisición de servicios - Nación</t>
  </si>
  <si>
    <t>2106201</t>
  </si>
  <si>
    <t>Mantenimiento de vehículos, maquinaria y equipos</t>
  </si>
  <si>
    <t>2106203</t>
  </si>
  <si>
    <t>Servicio de vigilancia privada</t>
  </si>
  <si>
    <t>2106204</t>
  </si>
  <si>
    <t>Servicio de aseo y mantenimiento</t>
  </si>
  <si>
    <t>2106205</t>
  </si>
  <si>
    <t>Servicios públicos</t>
  </si>
  <si>
    <t>2106208</t>
  </si>
  <si>
    <t>Pasajes aereos y terrestres</t>
  </si>
  <si>
    <t>2106209</t>
  </si>
  <si>
    <t>Viáticos, desplazamientos y hospedaje</t>
  </si>
  <si>
    <t>2106212</t>
  </si>
  <si>
    <t>Seguros y pólizas</t>
  </si>
  <si>
    <t>21063</t>
  </si>
  <si>
    <t>Bienestar Institucional - Nación</t>
  </si>
  <si>
    <t>2106301</t>
  </si>
  <si>
    <t>Programas de bienestar</t>
  </si>
  <si>
    <t>21064</t>
  </si>
  <si>
    <t>Otros gastos generales - Nación</t>
  </si>
  <si>
    <t>2106402</t>
  </si>
  <si>
    <t>Prácticas académicas</t>
  </si>
  <si>
    <t>2106407</t>
  </si>
  <si>
    <t>Sentencias y conciliaciones</t>
  </si>
  <si>
    <t>215</t>
  </si>
  <si>
    <t>FUNCIONAMINETO - RECURSOS DEL BALANCE</t>
  </si>
  <si>
    <t>2155</t>
  </si>
  <si>
    <t>GASTOS DE PERSONAL</t>
  </si>
  <si>
    <t>21554</t>
  </si>
  <si>
    <t>SERVICIOS PERSONALES INDIRECTOS</t>
  </si>
  <si>
    <t>2155403</t>
  </si>
  <si>
    <t>DOCENTES CATEDRATICOS-REC NACION-REC DEL BALANCE</t>
  </si>
  <si>
    <t>2155406</t>
  </si>
  <si>
    <t>APRENDICES Y BECARIOS-REC NACION-REC DEL BALANCE</t>
  </si>
  <si>
    <t>2155409</t>
  </si>
  <si>
    <t>HONORARIOS PROFESIONALES-REC. NACION - REC DEL BALANCE</t>
  </si>
  <si>
    <t>2156</t>
  </si>
  <si>
    <t>GASTOS GENERALES - RECURSOS DEL BALANCE</t>
  </si>
  <si>
    <t>21562</t>
  </si>
  <si>
    <t>ADQUISICION DE SERVICIOS-RECURSOS DEL BALANCE</t>
  </si>
  <si>
    <t>2156210</t>
  </si>
  <si>
    <t>FINANCIACION DEL DEFICIT FINANCIERO</t>
  </si>
  <si>
    <t>2156214</t>
  </si>
  <si>
    <t>MANTENIMIENTO DE INFRAESTRUCTURA FISICA- REC. ESTAMPILLA REC. DEL BALANCE</t>
  </si>
  <si>
    <t>21563</t>
  </si>
  <si>
    <t>BIENESTAR UNIVERSITARIO - RECURSOS DEL BALANCE</t>
  </si>
  <si>
    <t>2156304</t>
  </si>
  <si>
    <t>Programas de Bienestar-  Rec de estampillas - Recursos de Balance</t>
  </si>
  <si>
    <t>250</t>
  </si>
  <si>
    <t>FUNCIONAMIENTO ESTAMPILLAS</t>
  </si>
  <si>
    <t>2506</t>
  </si>
  <si>
    <t>GASTOS GENERALES - ESTAMPILLA DEPARTAMENTAL</t>
  </si>
  <si>
    <t>25062</t>
  </si>
  <si>
    <t>Adquisición de servicios - Estampilla departamental</t>
  </si>
  <si>
    <t>2506214</t>
  </si>
  <si>
    <t>Mantenimiento de infraestructura física</t>
  </si>
  <si>
    <t>260</t>
  </si>
  <si>
    <t>BIENESTAR ESTUDIANTIL - ESTAMPILLA LEY 1697 DE 2013</t>
  </si>
  <si>
    <t>2606</t>
  </si>
  <si>
    <t>GASTOS GENERALES - ESTAMPILLA UNAL Y OTRAS, LEY 1697 DE 2013</t>
  </si>
  <si>
    <t>26063</t>
  </si>
  <si>
    <t>Bienestar Institucional - Estampilla UNAL y otras, Ley 1697 de 2013</t>
  </si>
  <si>
    <t>2606301</t>
  </si>
  <si>
    <t>290</t>
  </si>
  <si>
    <t>FUNCIONAMIENTO - PROPIOS</t>
  </si>
  <si>
    <t>2905</t>
  </si>
  <si>
    <t>GASTOS DE PERSONAL - PROPIOS</t>
  </si>
  <si>
    <t>29051</t>
  </si>
  <si>
    <t>Servicios personales asociados a la nómina - Planta (Propios)</t>
  </si>
  <si>
    <t>2905101</t>
  </si>
  <si>
    <t>29053</t>
  </si>
  <si>
    <t>Beneficios convencionales</t>
  </si>
  <si>
    <t>2905301</t>
  </si>
  <si>
    <t>Auxilio funerario</t>
  </si>
  <si>
    <t>2905302</t>
  </si>
  <si>
    <t>Bonificación por antigüedad y desempeño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</si>
  <si>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</si>
  <si>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</si>
  <si>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</si>
  <si>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</si>
  <si>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</si>
  <si>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</si>
  <si>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2905306</t>
  </si>
  <si>
    <t>Bonificación por productividad</t>
  </si>
  <si>
    <t>2905307</t>
  </si>
  <si>
    <t>Aguinaldos navideños</t>
  </si>
  <si>
    <t>2905308</t>
  </si>
  <si>
    <t>Dotación de uniformes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</si>
  <si>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</si>
  <si>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</si>
  <si>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</si>
  <si>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</si>
  <si>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</si>
  <si>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</si>
  <si>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2905312</t>
  </si>
  <si>
    <t>Prima de carestía</t>
  </si>
  <si>
    <t>2905314</t>
  </si>
  <si>
    <t>Otros beneficios convencionales</t>
  </si>
  <si>
    <t>29054</t>
  </si>
  <si>
    <t>Servicios personales indirectos - Propios</t>
  </si>
  <si>
    <t>2905405</t>
  </si>
  <si>
    <t>Docentes División de Postgrados</t>
  </si>
  <si>
    <t>2905407</t>
  </si>
  <si>
    <t>2905409</t>
  </si>
  <si>
    <t>2906</t>
  </si>
  <si>
    <t>GASTOS GENERALES - PROPIOS</t>
  </si>
  <si>
    <t>29061</t>
  </si>
  <si>
    <t>2906101</t>
  </si>
  <si>
    <t>29062</t>
  </si>
  <si>
    <t>Adquisición de servicios - Propios</t>
  </si>
  <si>
    <t>2906201</t>
  </si>
  <si>
    <t>2906202</t>
  </si>
  <si>
    <t>Combustible y serviteca</t>
  </si>
  <si>
    <t>2906203</t>
  </si>
  <si>
    <t>2906204</t>
  </si>
  <si>
    <t>2906205</t>
  </si>
  <si>
    <t>2906206</t>
  </si>
  <si>
    <t>Comunicaciones - Internet, redes y licenciamiento</t>
  </si>
  <si>
    <t>2906208</t>
  </si>
  <si>
    <t>2906209</t>
  </si>
  <si>
    <t>2906210</t>
  </si>
  <si>
    <t>Impresos y publicaciones</t>
  </si>
  <si>
    <t>2906211</t>
  </si>
  <si>
    <t>Comunicaciones y transporte de archivo</t>
  </si>
  <si>
    <t>2906212</t>
  </si>
  <si>
    <t>29063</t>
  </si>
  <si>
    <t>Bienestar Institucional - Propios</t>
  </si>
  <si>
    <t>2906301</t>
  </si>
  <si>
    <t>2906302</t>
  </si>
  <si>
    <t>Plan padrino</t>
  </si>
  <si>
    <t>2906305</t>
  </si>
  <si>
    <t>BIENESTAR LABORAL</t>
  </si>
  <si>
    <t>29064</t>
  </si>
  <si>
    <t>Otros gastos generales - Propios</t>
  </si>
  <si>
    <t>2906401</t>
  </si>
  <si>
    <t>Impuestos y multas</t>
  </si>
  <si>
    <t>2906402</t>
  </si>
  <si>
    <t>2906404</t>
  </si>
  <si>
    <t>Afiliaciones, suscripciones y aportes</t>
  </si>
  <si>
    <t>2906408</t>
  </si>
  <si>
    <t>Funcionamiento del consejo superior</t>
  </si>
  <si>
    <t>2906409</t>
  </si>
  <si>
    <t>Otros gastos generales no clasificados</t>
  </si>
  <si>
    <t>2906410</t>
  </si>
  <si>
    <t>Internacionalización Institucional</t>
  </si>
  <si>
    <t>2906411</t>
  </si>
  <si>
    <t>FINANCIACIÓN DEL DÉFICIT FINANCIERO</t>
  </si>
  <si>
    <t>29065</t>
  </si>
  <si>
    <t>Mantenimiento y Mejoramiento del SIGEC</t>
  </si>
  <si>
    <t>2906501</t>
  </si>
  <si>
    <t>ACREDITACION INSTITUCIONAL</t>
  </si>
  <si>
    <t>2906503</t>
  </si>
  <si>
    <t>SALUD Y SEGURIDAD EN EL TRABAJO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</si>
  <si>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</si>
  <si>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</si>
  <si>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</si>
  <si>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</si>
  <si>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</si>
  <si>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</si>
  <si>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</si>
  <si>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</si>
  <si>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3102</t>
  </si>
  <si>
    <t>TRANSFERENCIAS SECTOR PUBLICO</t>
  </si>
  <si>
    <t>310201</t>
  </si>
  <si>
    <t>Contraloría Tranferencia Sector Público</t>
  </si>
  <si>
    <t>315</t>
  </si>
  <si>
    <t>PASIVO PENSIONAL - RECURSOS DEL BALANCE</t>
  </si>
  <si>
    <t>3151</t>
  </si>
  <si>
    <t>315102</t>
  </si>
  <si>
    <t>Recursos para pensiones año base-Rec. Nación- de Balance</t>
  </si>
  <si>
    <t>315104</t>
  </si>
  <si>
    <t>Pensionados Docentes y no Docentes- Rec Estampillas-Rec. Balance</t>
  </si>
  <si>
    <t>350</t>
  </si>
  <si>
    <t>TRANSFERENCIAS - ESTAMPILLA</t>
  </si>
  <si>
    <t>3501</t>
  </si>
  <si>
    <t>350101</t>
  </si>
  <si>
    <t>PENSIONADOS DOCENTES Y NO DOCENTES</t>
  </si>
  <si>
    <t>4</t>
  </si>
  <si>
    <t>INVERSIÓN</t>
  </si>
  <si>
    <t>410</t>
  </si>
  <si>
    <t>INVERSIÓN RECURSOS-NACIÓN</t>
  </si>
  <si>
    <t>4103</t>
  </si>
  <si>
    <t>Plan de inversión</t>
  </si>
  <si>
    <t>41031</t>
  </si>
  <si>
    <t>Recursos para inversión</t>
  </si>
  <si>
    <t>4103101</t>
  </si>
  <si>
    <t>Inversión Institucional</t>
  </si>
  <si>
    <t>4104</t>
  </si>
  <si>
    <t>Fondo de Investigación - Nación</t>
  </si>
  <si>
    <t>41041</t>
  </si>
  <si>
    <t>Recursos actividades de investigación</t>
  </si>
  <si>
    <t>4105</t>
  </si>
  <si>
    <t>Fondo de Extensión</t>
  </si>
  <si>
    <t>41052</t>
  </si>
  <si>
    <t>Extensión de facultades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</si>
  <si>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</si>
  <si>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</si>
  <si>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</si>
  <si>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</si>
  <si>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</si>
  <si>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</si>
  <si>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4153104</t>
  </si>
  <si>
    <t>Inversión Institucional-Rec. Nacion-Recursos de Balance</t>
  </si>
  <si>
    <t>4153105</t>
  </si>
  <si>
    <t>MANTENIMIENTO Y/O AMPLIACIÓN DE LA INFRAESTRUCTURA FISICA Y/O TECNOLOGICA-REC ESTAMPILLAS-RECURSOS DE BALANCE</t>
  </si>
  <si>
    <t>4153106</t>
  </si>
  <si>
    <t>EXTENSIÓN DE LOS PROGRAMAS A LOS MUNICIPIOS - REC ESTAMPILLAS-RECURSOS DE BALANCE</t>
  </si>
  <si>
    <t>4153107</t>
  </si>
  <si>
    <t>Proyectos de inversión- recursos CREE Ley 1607 de 2012-Recursos de Balance</t>
  </si>
  <si>
    <t>4154</t>
  </si>
  <si>
    <t>FONDO DE INVESTIGACIÓN - NACIÓN-RECURSOS DE BALANCE</t>
  </si>
  <si>
    <t>41542</t>
  </si>
  <si>
    <t>PROYECTOS Y CONVENIOS DE INVESTIGACION - REC. DEL BALANCE</t>
  </si>
  <si>
    <t>41543</t>
  </si>
  <si>
    <t>PROYECTOS DE INVESTIGACIÓN - ESTAMPILLAS -RECURSOS DE BALANCE</t>
  </si>
  <si>
    <t>4155</t>
  </si>
  <si>
    <t>Fondo de Extensión-Rec. Del Balance</t>
  </si>
  <si>
    <t>41552</t>
  </si>
  <si>
    <t>CONSULTORIA Y CONVENIOS - RECURSOS PROPIOS - VIGENCIAS ANTERIORES</t>
  </si>
  <si>
    <t>41553</t>
  </si>
  <si>
    <t>PROYECTOS DE INVESTIGACION - RECURSOS CREE - RECURSOS DEL BALANCE</t>
  </si>
  <si>
    <t>450</t>
  </si>
  <si>
    <t>INVERSIÓN - ESTAMPILLA DEPARTAMENTAL</t>
  </si>
  <si>
    <t>4503</t>
  </si>
  <si>
    <t>45031</t>
  </si>
  <si>
    <t>4503102</t>
  </si>
  <si>
    <t>Mantenimiento y/o ampliación de la infraestructura física y/o tecnológica</t>
  </si>
  <si>
    <t>4503103</t>
  </si>
  <si>
    <t>Extensión de programas a los municipios</t>
  </si>
  <si>
    <t>470</t>
  </si>
  <si>
    <t>INVERSION RECURSOS CREE</t>
  </si>
  <si>
    <t>4703</t>
  </si>
  <si>
    <t>PLAN DE INVERSION CREE</t>
  </si>
  <si>
    <t>47031</t>
  </si>
  <si>
    <t>RECURSOS PARA INVERSION CREE</t>
  </si>
  <si>
    <t>4704</t>
  </si>
  <si>
    <t>Fondo de Investigación - Recursos CREE</t>
  </si>
  <si>
    <t>47042</t>
  </si>
  <si>
    <t>Proyectos y convenios de investigación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</si>
  <si>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</si>
  <si>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</si>
  <si>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</si>
  <si>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</si>
  <si>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</si>
  <si>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</si>
  <si>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5</t>
  </si>
  <si>
    <t>PRODUCCIÓN Y COMERCIALIZACIÓN DE BIENES Y SERVICIOS</t>
  </si>
  <si>
    <t>515</t>
  </si>
  <si>
    <t>PRODUCCION Y COMERCIALIZACION DE BIENES Y SERVICIOS - REC. DEL BALANCE</t>
  </si>
  <si>
    <t>5152</t>
  </si>
  <si>
    <t>FORMACION AVANZADA - REC. DEL BALANCE</t>
  </si>
  <si>
    <t>51521</t>
  </si>
  <si>
    <t>POSTGRADOS - REC DEL BALANCE</t>
  </si>
  <si>
    <t>5152102</t>
  </si>
  <si>
    <t>PROGRAMA SUE</t>
  </si>
  <si>
    <t>5153</t>
  </si>
  <si>
    <t>SERVICIOS DE EXTENSION</t>
  </si>
  <si>
    <t>51531</t>
  </si>
  <si>
    <t>SERVICIOS TECNOLOGICOS</t>
  </si>
  <si>
    <t>5153102</t>
  </si>
  <si>
    <t>590</t>
  </si>
  <si>
    <t>PRODUCCIÓN Y COMERCIALIZACIÓN DE BIENES Y SERVICIOS-PROPIOS</t>
  </si>
  <si>
    <t>5901</t>
  </si>
  <si>
    <t>59011</t>
  </si>
  <si>
    <t>5902</t>
  </si>
  <si>
    <t>FORMACION AVANZADA</t>
  </si>
  <si>
    <t>59021</t>
  </si>
  <si>
    <t>POSTGRADOS</t>
  </si>
  <si>
    <t>5902101</t>
  </si>
  <si>
    <t>5902102</t>
  </si>
  <si>
    <t>59022</t>
  </si>
  <si>
    <t>5902201</t>
  </si>
  <si>
    <t>Centro de Idiomas</t>
  </si>
  <si>
    <t>5902204</t>
  </si>
  <si>
    <t>5902205</t>
  </si>
  <si>
    <t>CURSOS, SEMINARIOS Y OTROS</t>
  </si>
  <si>
    <t>5903</t>
  </si>
  <si>
    <t>SERVICOS DE EXTENSIÓN</t>
  </si>
  <si>
    <t>59031</t>
  </si>
  <si>
    <t>SERVICOS TECNOLÓGICOS</t>
  </si>
  <si>
    <t>5903101</t>
  </si>
  <si>
    <t>5903102</t>
  </si>
  <si>
    <t>5903103</t>
  </si>
  <si>
    <t>5903104</t>
  </si>
  <si>
    <t>5903105</t>
  </si>
  <si>
    <t>5903108</t>
  </si>
  <si>
    <t>59032</t>
  </si>
  <si>
    <t>OTROS PROYECTOS PRODUCTIVOS - PROPIOS</t>
  </si>
  <si>
    <t>5903201</t>
  </si>
  <si>
    <t>5903202</t>
  </si>
  <si>
    <t>5903203</t>
  </si>
  <si>
    <t>Deportivos</t>
  </si>
  <si>
    <t>OFICINA DE ASUNTOS FINANCIEROS</t>
  </si>
  <si>
    <t>UNIVERSIDAD DE CORDOBA</t>
  </si>
  <si>
    <t>SECCION DE PRESUPUESTO</t>
  </si>
  <si>
    <t xml:space="preserve">   INFORME DE EJECUCION PRESUPUESTAL DE GASTOS ACUMULADOS</t>
  </si>
  <si>
    <t xml:space="preserve">               NIT 891080031-3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</si>
  <si>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</si>
  <si>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</si>
  <si>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</si>
  <si>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</si>
  <si>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</si>
  <si>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</si>
  <si>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</si>
  <si>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</si>
  <si>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CDP/  APROPI</t>
  </si>
  <si>
    <t>COMP/CDP</t>
  </si>
  <si>
    <t>OBLIG/COM</t>
  </si>
  <si>
    <t>PAGOS/OBLIG</t>
  </si>
  <si>
    <t>4/3</t>
  </si>
  <si>
    <t>5/4</t>
  </si>
  <si>
    <t>6/5</t>
  </si>
  <si>
    <t>7/6</t>
  </si>
  <si>
    <t>TOTAL A + B +C+D+E+F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</si>
  <si>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</si>
  <si>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</si>
  <si>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</si>
  <si>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</si>
  <si>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</si>
  <si>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</si>
  <si>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</si>
  <si>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RECURSOS DE ESTAMPILLA DPTAL (50)</t>
  </si>
  <si>
    <t>E</t>
  </si>
  <si>
    <t>TOTAL RECURSOS DE ESTAMPILLA NACIONAL(60)</t>
  </si>
  <si>
    <t>F</t>
  </si>
  <si>
    <t>TOTAL RECURSOS CREE (70)</t>
  </si>
  <si>
    <t>SILVIA BALLESTAS GARCIA</t>
  </si>
  <si>
    <t xml:space="preserve">Jefe de presupuesto (E) </t>
  </si>
  <si>
    <t xml:space="preserve"> Esta información se publica atendiendo a la ley 1712 de 2014, "Por medio de la cual se Crea la Ley de Transparencia y del derecho de acceso</t>
  </si>
  <si>
    <t>a la Informacion Pública Nacional y se dictan otras disposiciones".</t>
  </si>
  <si>
    <t xml:space="preserve">                               DEL 01 DE ENERO AL 30 DE NOVIEMBRE DE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</si>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</sst>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00"/>
  </numFmts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u val="double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double"/>
      <sz val="8"/>
      <name val="Arial"/>
      <family val="2"/>
    </font>
    <font>
      <b/>
      <u val="double"/>
      <sz val="8"/>
      <name val="Calibri"/>
      <family val="2"/>
      <scheme val="minor"/>
    </font>
    <font>
      <b/>
      <u/>
      <sz val="8"/>
      <name val="Calibri"/>
      <family val="2"/>
      <scheme val="minor"/>
    </font>
    <font>
      <u val="double"/>
      <sz val="8"/>
      <name val="Calibri"/>
      <family val="2"/>
      <scheme val="minor"/>
    </font>
    <font>
      <u/>
      <sz val="8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Fill="1"/>
    <xf numFmtId="0" fontId="9" fillId="0" borderId="1" xfId="2" applyFont="1" applyFill="1" applyBorder="1"/>
    <xf numFmtId="0" fontId="9" fillId="0" borderId="2" xfId="2" applyFont="1" applyFill="1" applyBorder="1"/>
    <xf numFmtId="164" fontId="9" fillId="0" borderId="2" xfId="3" applyNumberFormat="1" applyFont="1" applyFill="1" applyBorder="1"/>
    <xf numFmtId="165" fontId="9" fillId="0" borderId="2" xfId="2" applyNumberFormat="1" applyFont="1" applyFill="1" applyBorder="1"/>
    <xf numFmtId="0" fontId="9" fillId="0" borderId="3" xfId="2" applyFont="1" applyFill="1" applyBorder="1"/>
    <xf numFmtId="0" fontId="9" fillId="0" borderId="4" xfId="2" applyFont="1" applyFill="1" applyBorder="1"/>
    <xf numFmtId="0" fontId="2" fillId="0" borderId="13" xfId="1" applyFont="1" applyFill="1" applyBorder="1" applyAlignment="1"/>
    <xf numFmtId="0" fontId="2" fillId="0" borderId="14" xfId="1" applyFont="1" applyFill="1" applyBorder="1" applyAlignment="1"/>
    <xf numFmtId="0" fontId="5" fillId="0" borderId="14" xfId="2" applyFont="1" applyFill="1" applyBorder="1" applyAlignment="1">
      <alignment vertical="top"/>
    </xf>
    <xf numFmtId="165" fontId="5" fillId="0" borderId="14" xfId="2" applyNumberFormat="1" applyFont="1" applyFill="1" applyBorder="1" applyAlignment="1">
      <alignment vertical="top"/>
    </xf>
    <xf numFmtId="10" fontId="2" fillId="0" borderId="9" xfId="2" applyNumberFormat="1" applyFont="1" applyFill="1" applyBorder="1" applyAlignment="1">
      <alignment horizontal="center" vertical="center" wrapText="1"/>
    </xf>
    <xf numFmtId="165" fontId="2" fillId="0" borderId="9" xfId="2" applyNumberFormat="1" applyFont="1" applyFill="1" applyBorder="1" applyAlignment="1">
      <alignment horizontal="center" vertical="center" wrapText="1"/>
    </xf>
    <xf numFmtId="2" fontId="2" fillId="0" borderId="9" xfId="2" applyNumberFormat="1" applyFont="1" applyFill="1" applyBorder="1" applyAlignment="1">
      <alignment horizontal="center" vertical="center" wrapText="1"/>
    </xf>
    <xf numFmtId="4" fontId="2" fillId="0" borderId="17" xfId="2" applyNumberFormat="1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49" fontId="2" fillId="0" borderId="11" xfId="2" applyNumberFormat="1" applyFont="1" applyFill="1" applyBorder="1" applyAlignment="1">
      <alignment horizontal="center" vertical="center" wrapText="1"/>
    </xf>
    <xf numFmtId="49" fontId="2" fillId="0" borderId="12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9" fillId="0" borderId="0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11" fillId="0" borderId="4" xfId="2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left" vertical="top"/>
    </xf>
    <xf numFmtId="0" fontId="11" fillId="0" borderId="4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top" wrapText="1"/>
    </xf>
    <xf numFmtId="0" fontId="11" fillId="0" borderId="2" xfId="2" applyFont="1" applyFill="1" applyBorder="1" applyAlignment="1">
      <alignment horizontal="left" vertical="top"/>
    </xf>
    <xf numFmtId="3" fontId="12" fillId="0" borderId="2" xfId="0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2" fontId="12" fillId="0" borderId="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3" fillId="0" borderId="5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top" wrapText="1"/>
    </xf>
    <xf numFmtId="3" fontId="13" fillId="0" borderId="2" xfId="0" applyNumberFormat="1" applyFont="1" applyFill="1" applyBorder="1" applyAlignment="1">
      <alignment vertical="center"/>
    </xf>
    <xf numFmtId="2" fontId="13" fillId="0" borderId="2" xfId="0" applyNumberFormat="1" applyFont="1" applyFill="1" applyBorder="1" applyAlignment="1">
      <alignment vertical="center"/>
    </xf>
    <xf numFmtId="2" fontId="13" fillId="0" borderId="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2" fontId="15" fillId="0" borderId="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top" wrapText="1"/>
    </xf>
    <xf numFmtId="3" fontId="14" fillId="0" borderId="2" xfId="0" applyNumberFormat="1" applyFont="1" applyFill="1" applyBorder="1" applyAlignment="1">
      <alignment vertical="center"/>
    </xf>
    <xf numFmtId="2" fontId="14" fillId="0" borderId="2" xfId="0" applyNumberFormat="1" applyFont="1" applyFill="1" applyBorder="1" applyAlignment="1">
      <alignment vertical="center"/>
    </xf>
    <xf numFmtId="2" fontId="14" fillId="0" borderId="3" xfId="0" applyNumberFormat="1" applyFont="1" applyFill="1" applyBorder="1" applyAlignment="1">
      <alignment vertical="center"/>
    </xf>
    <xf numFmtId="0" fontId="9" fillId="0" borderId="4" xfId="0" applyFont="1" applyFill="1" applyBorder="1"/>
    <xf numFmtId="0" fontId="9" fillId="0" borderId="4" xfId="0" applyFont="1" applyFill="1" applyBorder="1" applyAlignment="1"/>
    <xf numFmtId="0" fontId="9" fillId="0" borderId="13" xfId="0" applyFont="1" applyFill="1" applyBorder="1" applyAlignment="1"/>
    <xf numFmtId="0" fontId="9" fillId="0" borderId="14" xfId="0" applyFont="1" applyFill="1" applyBorder="1"/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top" wrapText="1"/>
    </xf>
    <xf numFmtId="3" fontId="13" fillId="0" borderId="14" xfId="0" applyNumberFormat="1" applyFont="1" applyFill="1" applyBorder="1" applyAlignment="1">
      <alignment vertical="center"/>
    </xf>
    <xf numFmtId="2" fontId="13" fillId="0" borderId="14" xfId="0" applyNumberFormat="1" applyFont="1" applyFill="1" applyBorder="1" applyAlignment="1">
      <alignment vertical="center"/>
    </xf>
    <xf numFmtId="2" fontId="13" fillId="0" borderId="15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16" fillId="0" borderId="4" xfId="0" applyFont="1" applyFill="1" applyBorder="1"/>
    <xf numFmtId="0" fontId="1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top"/>
    </xf>
    <xf numFmtId="0" fontId="10" fillId="0" borderId="0" xfId="2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14" xfId="2" applyFont="1" applyFill="1" applyBorder="1" applyAlignment="1">
      <alignment horizontal="center" vertical="top" wrapText="1"/>
    </xf>
    <xf numFmtId="0" fontId="10" fillId="0" borderId="15" xfId="2" applyFont="1" applyFill="1" applyBorder="1" applyAlignment="1">
      <alignment horizontal="center" vertical="top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3" fontId="2" fillId="0" borderId="7" xfId="2" applyNumberFormat="1" applyFont="1" applyFill="1" applyBorder="1" applyAlignment="1">
      <alignment horizontal="center" vertical="center" wrapText="1"/>
    </xf>
    <xf numFmtId="3" fontId="2" fillId="0" borderId="16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</cellXfs>
  <cellStyles count="4">
    <cellStyle name="Buena" xfId="1" builtinId="26"/>
    <cellStyle name="Millares 3" xfId="3"/>
    <cellStyle name="Normal" xfId="0" builtinId="0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470512</xdr:colOff>
      <xdr:row>0</xdr:row>
      <xdr:rowOff>0</xdr:rowOff>
    </xdr:from>
    <xdr:to>
      <xdr:col>1</xdr:col>
      <xdr:colOff>470512</xdr:colOff>
      <xdr:row>5</xdr:row>
      <xdr:rowOff>38452</xdr:rowOff>
    </xdr:to>
    <xdr:pic>
      <xdr:nvPicPr>
        <xdr:cNvPr id="4" name="Imagen 3" descr="Descripción: pantallazoCalidadDiaMujer2012 log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12" y="0"/>
          <a:ext cx="542925" cy="990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49026</xdr:colOff>
      <xdr:row>1</xdr:row>
      <xdr:rowOff>56028</xdr:rowOff>
    </xdr:from>
    <xdr:to>
      <xdr:col>10</xdr:col>
      <xdr:colOff>310598</xdr:colOff>
      <xdr:row>5</xdr:row>
      <xdr:rowOff>34428</xdr:rowOff>
    </xdr:to>
    <xdr:pic>
      <xdr:nvPicPr>
        <xdr:cNvPr id="5" name="4 Imagen" descr="Logo Sol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4601" y="246528"/>
          <a:ext cx="1433147" cy="74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tabSelected="1" topLeftCell="A4" zoomScale="136" zoomScaleNormal="136" workbookViewId="0">
      <selection activeCell="L9" sqref="L9"/>
    </sheetView>
  </sheetViews>
  <sheetFormatPr baseColWidth="10" defaultColWidth="19.5703125" defaultRowHeight="15" x14ac:dyDescent="0.25"/>
  <cols>
    <col min="1" max="1" width="8.140625" style="1" customWidth="1"/>
    <col min="2" max="2" width="27.140625" style="1" customWidth="1"/>
    <col min="3" max="3" width="12.28515625" style="1" customWidth="1"/>
    <col min="4" max="5" width="12.85546875" style="1" customWidth="1"/>
    <col min="6" max="6" width="12.28515625" style="1" customWidth="1"/>
    <col min="7" max="7" width="12.42578125" style="1" customWidth="1"/>
    <col min="8" max="8" width="6.42578125" style="1" customWidth="1"/>
    <col min="9" max="10" width="5.5703125" style="1" customWidth="1"/>
    <col min="11" max="11" width="6.140625" style="1" customWidth="1"/>
    <col min="12" max="16384" width="19.5703125" style="1"/>
  </cols>
  <sheetData>
    <row r="1" spans="1:11" x14ac:dyDescent="0.25">
      <c r="A1" s="2"/>
      <c r="B1" s="3"/>
      <c r="C1" s="3"/>
      <c r="D1" s="3"/>
      <c r="E1" s="3"/>
      <c r="F1" s="4"/>
      <c r="G1" s="3"/>
      <c r="H1" s="3"/>
      <c r="I1" s="5"/>
      <c r="J1" s="3"/>
      <c r="K1" s="6"/>
    </row>
    <row r="2" spans="1:11" x14ac:dyDescent="0.25">
      <c r="A2" s="7"/>
      <c r="B2" s="100" t="s">
        <v>379</v>
      </c>
      <c r="C2" s="100"/>
      <c r="D2" s="100"/>
      <c r="E2" s="100"/>
      <c r="F2" s="100"/>
      <c r="G2" s="100"/>
      <c r="H2" s="100"/>
      <c r="I2" s="100"/>
      <c r="J2" s="101"/>
      <c r="K2" s="102"/>
    </row>
    <row r="3" spans="1:11" x14ac:dyDescent="0.25">
      <c r="A3" s="7"/>
      <c r="B3" s="100" t="s">
        <v>378</v>
      </c>
      <c r="C3" s="100"/>
      <c r="D3" s="100"/>
      <c r="E3" s="100"/>
      <c r="F3" s="100"/>
      <c r="G3" s="100"/>
      <c r="H3" s="100"/>
      <c r="I3" s="100"/>
      <c r="J3" s="101"/>
      <c r="K3" s="102"/>
    </row>
    <row r="4" spans="1:11" x14ac:dyDescent="0.25">
      <c r="A4" s="7"/>
      <c r="B4" s="100" t="s">
        <v>380</v>
      </c>
      <c r="C4" s="100"/>
      <c r="D4" s="100"/>
      <c r="E4" s="100"/>
      <c r="F4" s="100"/>
      <c r="G4" s="100"/>
      <c r="H4" s="100"/>
      <c r="I4" s="100"/>
      <c r="J4" s="101"/>
      <c r="K4" s="102"/>
    </row>
    <row r="5" spans="1:11" x14ac:dyDescent="0.25">
      <c r="A5" s="7"/>
      <c r="B5" s="100" t="s">
        <v>381</v>
      </c>
      <c r="C5" s="100"/>
      <c r="D5" s="100"/>
      <c r="E5" s="100"/>
      <c r="F5" s="100"/>
      <c r="G5" s="100"/>
      <c r="H5" s="100"/>
      <c r="I5" s="100"/>
      <c r="J5" s="101"/>
      <c r="K5" s="102"/>
    </row>
    <row r="6" spans="1:11" ht="15.75" thickBot="1" x14ac:dyDescent="0.3">
      <c r="A6" s="8" t="s">
        <v>382</v>
      </c>
      <c r="B6" s="9"/>
      <c r="C6" s="10" t="s">
        <v>416</v>
      </c>
      <c r="D6" s="10"/>
      <c r="E6" s="10"/>
      <c r="F6" s="10"/>
      <c r="G6" s="10"/>
      <c r="H6" s="10"/>
      <c r="I6" s="11"/>
      <c r="J6" s="103"/>
      <c r="K6" s="104"/>
    </row>
    <row r="7" spans="1:11" ht="15" customHeight="1" x14ac:dyDescent="0.25">
      <c r="A7" s="109" t="s">
        <v>383</v>
      </c>
      <c r="B7" s="105" t="s">
        <v>384</v>
      </c>
      <c r="C7" s="105" t="s">
        <v>385</v>
      </c>
      <c r="D7" s="105" t="s">
        <v>386</v>
      </c>
      <c r="E7" s="105" t="s">
        <v>387</v>
      </c>
      <c r="F7" s="105" t="s">
        <v>388</v>
      </c>
      <c r="G7" s="105" t="s">
        <v>389</v>
      </c>
      <c r="H7" s="107" t="s">
        <v>390</v>
      </c>
      <c r="I7" s="107"/>
      <c r="J7" s="107"/>
      <c r="K7" s="108"/>
    </row>
    <row r="8" spans="1:11" ht="23.25" thickBot="1" x14ac:dyDescent="0.3">
      <c r="A8" s="110"/>
      <c r="B8" s="106"/>
      <c r="C8" s="106"/>
      <c r="D8" s="106"/>
      <c r="E8" s="106"/>
      <c r="F8" s="106"/>
      <c r="G8" s="106"/>
      <c r="H8" s="12" t="s">
        <v>391</v>
      </c>
      <c r="I8" s="13" t="s">
        <v>392</v>
      </c>
      <c r="J8" s="14" t="s">
        <v>393</v>
      </c>
      <c r="K8" s="15" t="s">
        <v>394</v>
      </c>
    </row>
    <row r="9" spans="1:11" ht="15.75" thickBot="1" x14ac:dyDescent="0.3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8" t="s">
        <v>395</v>
      </c>
      <c r="I9" s="18" t="s">
        <v>396</v>
      </c>
      <c r="J9" s="18" t="s">
        <v>397</v>
      </c>
      <c r="K9" s="19" t="s">
        <v>398</v>
      </c>
    </row>
    <row r="10" spans="1:11" x14ac:dyDescent="0.25">
      <c r="A10" s="32"/>
      <c r="B10" s="33" t="s">
        <v>399</v>
      </c>
      <c r="C10" s="34">
        <f>C12+C13+C14+C15+C16+C17</f>
        <v>207939127382</v>
      </c>
      <c r="D10" s="34">
        <f t="shared" ref="D10:G10" si="0">D12+D13+D14+D15+D16+D17</f>
        <v>175373777528</v>
      </c>
      <c r="E10" s="34">
        <f t="shared" si="0"/>
        <v>165311475829</v>
      </c>
      <c r="F10" s="34">
        <f t="shared" si="0"/>
        <v>151832863366.99997</v>
      </c>
      <c r="G10" s="34">
        <f t="shared" si="0"/>
        <v>144333895044.99002</v>
      </c>
      <c r="H10" s="35">
        <f>D10/C10*100</f>
        <v>84.338998502107316</v>
      </c>
      <c r="I10" s="35">
        <f>E10/D10*100</f>
        <v>94.262368159690553</v>
      </c>
      <c r="J10" s="35">
        <f>F10/E10*100</f>
        <v>91.846535520654086</v>
      </c>
      <c r="K10" s="36">
        <f>G10/F10*100</f>
        <v>95.061037409349282</v>
      </c>
    </row>
    <row r="11" spans="1:11" x14ac:dyDescent="0.25">
      <c r="A11" s="27"/>
      <c r="B11" s="28"/>
      <c r="C11" s="37"/>
      <c r="D11" s="37"/>
      <c r="E11" s="37"/>
      <c r="F11" s="37"/>
      <c r="G11" s="37"/>
      <c r="H11" s="37"/>
      <c r="I11" s="38"/>
      <c r="J11" s="38"/>
      <c r="K11" s="39"/>
    </row>
    <row r="12" spans="1:11" x14ac:dyDescent="0.25">
      <c r="A12" s="29" t="s">
        <v>400</v>
      </c>
      <c r="B12" s="30" t="s">
        <v>401</v>
      </c>
      <c r="C12" s="40">
        <f>C20+C150+C166</f>
        <v>125000606813</v>
      </c>
      <c r="D12" s="40">
        <f t="shared" ref="D12:G12" si="1">D20+D150+D166</f>
        <v>118963458923</v>
      </c>
      <c r="E12" s="40">
        <f t="shared" si="1"/>
        <v>117070512184</v>
      </c>
      <c r="F12" s="40">
        <f t="shared" si="1"/>
        <v>114176974425.98</v>
      </c>
      <c r="G12" s="40">
        <f t="shared" si="1"/>
        <v>110119338125.29001</v>
      </c>
      <c r="H12" s="41">
        <f t="shared" ref="H12:H75" si="2">D12/C12*100</f>
        <v>95.170305133773041</v>
      </c>
      <c r="I12" s="41">
        <f t="shared" ref="I12:I75" si="3">E12/D12*100</f>
        <v>98.408799848174198</v>
      </c>
      <c r="J12" s="41">
        <f t="shared" ref="J12:J75" si="4">F12/E12*100</f>
        <v>97.528380371760719</v>
      </c>
      <c r="K12" s="42">
        <f t="shared" ref="K12:K75" si="5">G12/F12*100</f>
        <v>96.446186876916656</v>
      </c>
    </row>
    <row r="13" spans="1:11" x14ac:dyDescent="0.25">
      <c r="A13" s="29" t="s">
        <v>402</v>
      </c>
      <c r="B13" s="30" t="s">
        <v>403</v>
      </c>
      <c r="C13" s="40">
        <f>C24+C200+C212</f>
        <v>35899189167</v>
      </c>
      <c r="D13" s="40">
        <f t="shared" ref="D13:G13" si="6">D24+D200+D212</f>
        <v>30471358769</v>
      </c>
      <c r="E13" s="40">
        <f t="shared" si="6"/>
        <v>28187775024</v>
      </c>
      <c r="F13" s="40">
        <f t="shared" si="6"/>
        <v>23529809875.129997</v>
      </c>
      <c r="G13" s="40">
        <f t="shared" si="6"/>
        <v>21481661861.82</v>
      </c>
      <c r="H13" s="41">
        <f t="shared" si="2"/>
        <v>84.880353779718547</v>
      </c>
      <c r="I13" s="41">
        <f t="shared" si="3"/>
        <v>92.505802703740272</v>
      </c>
      <c r="J13" s="41">
        <f t="shared" si="4"/>
        <v>83.475229439343622</v>
      </c>
      <c r="K13" s="42">
        <f t="shared" si="5"/>
        <v>91.295518220592157</v>
      </c>
    </row>
    <row r="14" spans="1:11" ht="20.25" customHeight="1" x14ac:dyDescent="0.25">
      <c r="A14" s="29" t="s">
        <v>404</v>
      </c>
      <c r="B14" s="31" t="s">
        <v>405</v>
      </c>
      <c r="C14" s="40">
        <f>C21+C156+C175+C204</f>
        <v>34666195656</v>
      </c>
      <c r="D14" s="40">
        <f t="shared" ref="D14:G14" si="7">D21+D156+D175+D204</f>
        <v>17705958346</v>
      </c>
      <c r="E14" s="40">
        <f t="shared" si="7"/>
        <v>14666631585</v>
      </c>
      <c r="F14" s="40">
        <f t="shared" si="7"/>
        <v>11630163812.959999</v>
      </c>
      <c r="G14" s="40">
        <f t="shared" si="7"/>
        <v>10803997495.190001</v>
      </c>
      <c r="H14" s="41">
        <f t="shared" si="2"/>
        <v>51.075573800194206</v>
      </c>
      <c r="I14" s="41">
        <f t="shared" si="3"/>
        <v>82.834440804574569</v>
      </c>
      <c r="J14" s="41">
        <f t="shared" si="4"/>
        <v>79.296761124446007</v>
      </c>
      <c r="K14" s="42">
        <f t="shared" si="5"/>
        <v>92.896348400102795</v>
      </c>
    </row>
    <row r="15" spans="1:11" ht="22.5" customHeight="1" x14ac:dyDescent="0.25">
      <c r="A15" s="29" t="s">
        <v>406</v>
      </c>
      <c r="B15" s="31" t="s">
        <v>407</v>
      </c>
      <c r="C15" s="40">
        <f>C22+C161+C188</f>
        <v>8000000000</v>
      </c>
      <c r="D15" s="40">
        <f t="shared" ref="D15:G15" si="8">D22+D161+D188</f>
        <v>6098394271</v>
      </c>
      <c r="E15" s="40">
        <f t="shared" si="8"/>
        <v>5066758199</v>
      </c>
      <c r="F15" s="40">
        <f t="shared" si="8"/>
        <v>1891916415.9299998</v>
      </c>
      <c r="G15" s="40">
        <f t="shared" si="8"/>
        <v>1350154925.6900001</v>
      </c>
      <c r="H15" s="41">
        <f t="shared" si="2"/>
        <v>76.229928387499996</v>
      </c>
      <c r="I15" s="41">
        <f t="shared" si="3"/>
        <v>83.083480238301561</v>
      </c>
      <c r="J15" s="41">
        <f t="shared" si="4"/>
        <v>37.33978101231272</v>
      </c>
      <c r="K15" s="42">
        <f t="shared" si="5"/>
        <v>71.364406710658585</v>
      </c>
    </row>
    <row r="16" spans="1:11" ht="20.25" customHeight="1" x14ac:dyDescent="0.25">
      <c r="A16" s="29" t="s">
        <v>408</v>
      </c>
      <c r="B16" s="31" t="s">
        <v>409</v>
      </c>
      <c r="C16" s="40">
        <f>C23</f>
        <v>378024363</v>
      </c>
      <c r="D16" s="40">
        <f t="shared" ref="D16:G16" si="9">D23</f>
        <v>373125397</v>
      </c>
      <c r="E16" s="40">
        <f t="shared" si="9"/>
        <v>319798837</v>
      </c>
      <c r="F16" s="40">
        <f t="shared" si="9"/>
        <v>306498837</v>
      </c>
      <c r="G16" s="40">
        <f t="shared" si="9"/>
        <v>281242637</v>
      </c>
      <c r="H16" s="41">
        <f t="shared" si="2"/>
        <v>98.704060775045861</v>
      </c>
      <c r="I16" s="41">
        <f t="shared" si="3"/>
        <v>85.708139829463278</v>
      </c>
      <c r="J16" s="41">
        <f t="shared" si="4"/>
        <v>95.841135594873975</v>
      </c>
      <c r="K16" s="42">
        <f t="shared" si="5"/>
        <v>91.759772974277226</v>
      </c>
    </row>
    <row r="17" spans="1:11" x14ac:dyDescent="0.25">
      <c r="A17" s="29" t="s">
        <v>410</v>
      </c>
      <c r="B17" s="30" t="s">
        <v>411</v>
      </c>
      <c r="C17" s="40">
        <f>C194</f>
        <v>3995111383</v>
      </c>
      <c r="D17" s="40">
        <f t="shared" ref="D17:G17" si="10">D194</f>
        <v>1761481822</v>
      </c>
      <c r="E17" s="40">
        <f t="shared" si="10"/>
        <v>0</v>
      </c>
      <c r="F17" s="40">
        <f t="shared" si="10"/>
        <v>297500000</v>
      </c>
      <c r="G17" s="40">
        <f t="shared" si="10"/>
        <v>297500000</v>
      </c>
      <c r="H17" s="41">
        <f t="shared" si="2"/>
        <v>44.090931469281642</v>
      </c>
      <c r="I17" s="41">
        <f t="shared" si="3"/>
        <v>0</v>
      </c>
      <c r="J17" s="41">
        <v>0</v>
      </c>
      <c r="K17" s="42">
        <f t="shared" si="5"/>
        <v>100</v>
      </c>
    </row>
    <row r="18" spans="1:11" x14ac:dyDescent="0.25">
      <c r="A18" s="43"/>
      <c r="B18" s="44"/>
      <c r="C18" s="37"/>
      <c r="D18" s="37"/>
      <c r="E18" s="37"/>
      <c r="F18" s="37"/>
      <c r="G18" s="37"/>
      <c r="H18" s="41"/>
      <c r="I18" s="41"/>
      <c r="J18" s="41"/>
      <c r="K18" s="42"/>
    </row>
    <row r="19" spans="1:11" x14ac:dyDescent="0.25">
      <c r="A19" s="45" t="s">
        <v>14</v>
      </c>
      <c r="B19" s="46" t="s">
        <v>15</v>
      </c>
      <c r="C19" s="40">
        <f>C20+C21+C22+C23+C24</f>
        <v>101654141976</v>
      </c>
      <c r="D19" s="40">
        <f t="shared" ref="D19:G19" si="11">D20+D21+D22+D23+D24</f>
        <v>96890798811</v>
      </c>
      <c r="E19" s="40">
        <f t="shared" si="11"/>
        <v>95059663164</v>
      </c>
      <c r="F19" s="40">
        <f t="shared" si="11"/>
        <v>90928228173.830002</v>
      </c>
      <c r="G19" s="40">
        <f t="shared" si="11"/>
        <v>88965852151.830017</v>
      </c>
      <c r="H19" s="41">
        <f t="shared" si="2"/>
        <v>95.314167162883933</v>
      </c>
      <c r="I19" s="41">
        <f t="shared" si="3"/>
        <v>98.110103673959898</v>
      </c>
      <c r="J19" s="41">
        <f t="shared" si="4"/>
        <v>95.65385058955836</v>
      </c>
      <c r="K19" s="42">
        <f t="shared" si="5"/>
        <v>97.841840689726794</v>
      </c>
    </row>
    <row r="20" spans="1:11" x14ac:dyDescent="0.25">
      <c r="A20" s="45" t="s">
        <v>16</v>
      </c>
      <c r="B20" s="46" t="s">
        <v>17</v>
      </c>
      <c r="C20" s="40">
        <f>C26+C56</f>
        <v>83583641594</v>
      </c>
      <c r="D20" s="40">
        <f t="shared" ref="D20:G20" si="12">D26+D56</f>
        <v>81835382742</v>
      </c>
      <c r="E20" s="40">
        <f t="shared" si="12"/>
        <v>80405486941</v>
      </c>
      <c r="F20" s="40">
        <f t="shared" si="12"/>
        <v>78236929674.179993</v>
      </c>
      <c r="G20" s="40">
        <f t="shared" si="12"/>
        <v>76859136282.490005</v>
      </c>
      <c r="H20" s="41">
        <f t="shared" si="2"/>
        <v>97.90837199880329</v>
      </c>
      <c r="I20" s="41">
        <f t="shared" si="3"/>
        <v>98.252716914017512</v>
      </c>
      <c r="J20" s="41">
        <f t="shared" si="4"/>
        <v>97.302973529143287</v>
      </c>
      <c r="K20" s="42">
        <f t="shared" si="5"/>
        <v>98.238947518227207</v>
      </c>
    </row>
    <row r="21" spans="1:11" ht="19.5" customHeight="1" x14ac:dyDescent="0.25">
      <c r="A21" s="45" t="s">
        <v>110</v>
      </c>
      <c r="B21" s="47" t="s">
        <v>111</v>
      </c>
      <c r="C21" s="40">
        <f>C73</f>
        <v>737558772</v>
      </c>
      <c r="D21" s="40">
        <f t="shared" ref="D21:G21" si="13">D73</f>
        <v>623831194</v>
      </c>
      <c r="E21" s="40">
        <f t="shared" si="13"/>
        <v>591246231</v>
      </c>
      <c r="F21" s="40">
        <f t="shared" si="13"/>
        <v>396345823.75</v>
      </c>
      <c r="G21" s="40">
        <f t="shared" si="13"/>
        <v>384845823.75</v>
      </c>
      <c r="H21" s="41">
        <f t="shared" si="2"/>
        <v>84.580540247442144</v>
      </c>
      <c r="I21" s="41">
        <f t="shared" si="3"/>
        <v>94.776637764606548</v>
      </c>
      <c r="J21" s="41">
        <f t="shared" si="4"/>
        <v>67.035661788430062</v>
      </c>
      <c r="K21" s="42">
        <f t="shared" si="5"/>
        <v>97.098493459274152</v>
      </c>
    </row>
    <row r="22" spans="1:11" ht="18.75" customHeight="1" x14ac:dyDescent="0.25">
      <c r="A22" s="45" t="s">
        <v>134</v>
      </c>
      <c r="B22" s="47" t="s">
        <v>135</v>
      </c>
      <c r="C22" s="40">
        <f>C86</f>
        <v>1000000000</v>
      </c>
      <c r="D22" s="40">
        <f t="shared" ref="D22:G22" si="14">D86</f>
        <v>1000000000</v>
      </c>
      <c r="E22" s="40">
        <f t="shared" si="14"/>
        <v>864097792</v>
      </c>
      <c r="F22" s="40">
        <f t="shared" si="14"/>
        <v>484831686.60000002</v>
      </c>
      <c r="G22" s="40">
        <f t="shared" si="14"/>
        <v>443200086.60000002</v>
      </c>
      <c r="H22" s="41">
        <f t="shared" si="2"/>
        <v>100</v>
      </c>
      <c r="I22" s="41">
        <f t="shared" si="3"/>
        <v>86.409779200000003</v>
      </c>
      <c r="J22" s="41">
        <f t="shared" si="4"/>
        <v>56.108427898864491</v>
      </c>
      <c r="K22" s="42">
        <f t="shared" si="5"/>
        <v>91.413184997880052</v>
      </c>
    </row>
    <row r="23" spans="1:11" ht="26.25" customHeight="1" x14ac:dyDescent="0.25">
      <c r="A23" s="45" t="s">
        <v>142</v>
      </c>
      <c r="B23" s="47" t="s">
        <v>143</v>
      </c>
      <c r="C23" s="48">
        <f>C91</f>
        <v>378024363</v>
      </c>
      <c r="D23" s="48">
        <f t="shared" ref="D23:G23" si="15">D91</f>
        <v>373125397</v>
      </c>
      <c r="E23" s="48">
        <f t="shared" si="15"/>
        <v>319798837</v>
      </c>
      <c r="F23" s="48">
        <f t="shared" si="15"/>
        <v>306498837</v>
      </c>
      <c r="G23" s="48">
        <f t="shared" si="15"/>
        <v>281242637</v>
      </c>
      <c r="H23" s="41">
        <f t="shared" si="2"/>
        <v>98.704060775045861</v>
      </c>
      <c r="I23" s="41">
        <f t="shared" si="3"/>
        <v>85.708139829463278</v>
      </c>
      <c r="J23" s="41">
        <f t="shared" si="4"/>
        <v>95.841135594873975</v>
      </c>
      <c r="K23" s="42">
        <f t="shared" si="5"/>
        <v>91.759772974277226</v>
      </c>
    </row>
    <row r="24" spans="1:11" ht="18" customHeight="1" x14ac:dyDescent="0.25">
      <c r="A24" s="45" t="s">
        <v>149</v>
      </c>
      <c r="B24" s="46" t="s">
        <v>150</v>
      </c>
      <c r="C24" s="40">
        <f>C96</f>
        <v>15954917247</v>
      </c>
      <c r="D24" s="40">
        <f t="shared" ref="D24:G24" si="16">D96</f>
        <v>13058459478</v>
      </c>
      <c r="E24" s="40">
        <f t="shared" si="16"/>
        <v>12879033363</v>
      </c>
      <c r="F24" s="40">
        <f t="shared" si="16"/>
        <v>11503622152.299999</v>
      </c>
      <c r="G24" s="40">
        <f t="shared" si="16"/>
        <v>10997427321.99</v>
      </c>
      <c r="H24" s="41">
        <f t="shared" si="2"/>
        <v>81.84598688818258</v>
      </c>
      <c r="I24" s="41">
        <f t="shared" si="3"/>
        <v>98.625977931759223</v>
      </c>
      <c r="J24" s="41">
        <f t="shared" si="4"/>
        <v>89.320540044166663</v>
      </c>
      <c r="K24" s="42">
        <f t="shared" si="5"/>
        <v>95.599691787435901</v>
      </c>
    </row>
    <row r="25" spans="1:11" x14ac:dyDescent="0.25">
      <c r="A25" s="74"/>
      <c r="B25" s="49"/>
      <c r="C25" s="50"/>
      <c r="D25" s="50"/>
      <c r="E25" s="50"/>
      <c r="F25" s="51"/>
      <c r="G25" s="50"/>
      <c r="H25" s="41"/>
      <c r="I25" s="41"/>
      <c r="J25" s="41"/>
      <c r="K25" s="42"/>
    </row>
    <row r="26" spans="1:11" s="20" customFormat="1" x14ac:dyDescent="0.25">
      <c r="A26" s="75" t="s">
        <v>18</v>
      </c>
      <c r="B26" s="52" t="s">
        <v>19</v>
      </c>
      <c r="C26" s="40">
        <f>C27+C42+C48</f>
        <v>72416532075</v>
      </c>
      <c r="D26" s="40">
        <f t="shared" ref="D26:G26" si="17">D27+D42+D48</f>
        <v>70982976177</v>
      </c>
      <c r="E26" s="40">
        <f t="shared" si="17"/>
        <v>69728746215</v>
      </c>
      <c r="F26" s="40">
        <f t="shared" si="17"/>
        <v>69261788507</v>
      </c>
      <c r="G26" s="40">
        <f t="shared" si="17"/>
        <v>68219501420</v>
      </c>
      <c r="H26" s="41">
        <f t="shared" si="2"/>
        <v>98.020402445514378</v>
      </c>
      <c r="I26" s="41">
        <f t="shared" si="3"/>
        <v>98.233055262613235</v>
      </c>
      <c r="J26" s="41">
        <f t="shared" si="4"/>
        <v>99.330322523568412</v>
      </c>
      <c r="K26" s="42">
        <f t="shared" si="5"/>
        <v>98.495148465745061</v>
      </c>
    </row>
    <row r="27" spans="1:11" s="21" customFormat="1" ht="22.5" x14ac:dyDescent="0.25">
      <c r="A27" s="76" t="s">
        <v>20</v>
      </c>
      <c r="B27" s="53" t="s">
        <v>21</v>
      </c>
      <c r="C27" s="54">
        <f>C28+C29+C30+C31+C32+C33+C34+C35+C36+C37+C38+C39+C40+C41</f>
        <v>38331151749</v>
      </c>
      <c r="D27" s="54">
        <f t="shared" ref="D27:G27" si="18">D28+D29+D30+D31+D32+D33+D34+D35+D36+D37+D38+D39+D40+D41</f>
        <v>37003579571</v>
      </c>
      <c r="E27" s="54">
        <f t="shared" si="18"/>
        <v>36991933074</v>
      </c>
      <c r="F27" s="54">
        <f t="shared" si="18"/>
        <v>36991933074</v>
      </c>
      <c r="G27" s="54">
        <f t="shared" si="18"/>
        <v>36991933074</v>
      </c>
      <c r="H27" s="41">
        <f t="shared" si="2"/>
        <v>96.536571124465013</v>
      </c>
      <c r="I27" s="41">
        <f t="shared" si="3"/>
        <v>99.968526026035804</v>
      </c>
      <c r="J27" s="41">
        <f t="shared" si="4"/>
        <v>100</v>
      </c>
      <c r="K27" s="42">
        <f t="shared" si="5"/>
        <v>100</v>
      </c>
    </row>
    <row r="28" spans="1:11" ht="22.5" x14ac:dyDescent="0.25">
      <c r="A28" s="74" t="s">
        <v>22</v>
      </c>
      <c r="B28" s="55" t="s">
        <v>23</v>
      </c>
      <c r="C28" s="50">
        <v>31247720221</v>
      </c>
      <c r="D28" s="50">
        <v>29927550497</v>
      </c>
      <c r="E28" s="50">
        <v>29927550497</v>
      </c>
      <c r="F28" s="51">
        <v>29927550497</v>
      </c>
      <c r="G28" s="50">
        <v>29927550497</v>
      </c>
      <c r="H28" s="38">
        <f t="shared" si="2"/>
        <v>95.775148667924952</v>
      </c>
      <c r="I28" s="38">
        <f t="shared" si="3"/>
        <v>100</v>
      </c>
      <c r="J28" s="38">
        <f t="shared" si="4"/>
        <v>100</v>
      </c>
      <c r="K28" s="39">
        <f t="shared" si="5"/>
        <v>100</v>
      </c>
    </row>
    <row r="29" spans="1:11" x14ac:dyDescent="0.25">
      <c r="A29" s="74" t="s">
        <v>24</v>
      </c>
      <c r="B29" s="55" t="s">
        <v>25</v>
      </c>
      <c r="C29" s="50">
        <v>975291716</v>
      </c>
      <c r="D29" s="50">
        <v>974459259</v>
      </c>
      <c r="E29" s="50">
        <v>974459259</v>
      </c>
      <c r="F29" s="51">
        <v>974459259</v>
      </c>
      <c r="G29" s="50">
        <v>974459259</v>
      </c>
      <c r="H29" s="38">
        <f t="shared" si="2"/>
        <v>99.914645332638102</v>
      </c>
      <c r="I29" s="38">
        <f t="shared" si="3"/>
        <v>100</v>
      </c>
      <c r="J29" s="38">
        <f t="shared" si="4"/>
        <v>100</v>
      </c>
      <c r="K29" s="39">
        <f t="shared" si="5"/>
        <v>100</v>
      </c>
    </row>
    <row r="30" spans="1:11" ht="15.75" thickBot="1" x14ac:dyDescent="0.3">
      <c r="A30" s="77" t="s">
        <v>26</v>
      </c>
      <c r="B30" s="56" t="s">
        <v>27</v>
      </c>
      <c r="C30" s="57">
        <v>127584781</v>
      </c>
      <c r="D30" s="57">
        <v>126675564</v>
      </c>
      <c r="E30" s="57">
        <v>126675564</v>
      </c>
      <c r="F30" s="58">
        <v>126675564</v>
      </c>
      <c r="G30" s="57">
        <v>126675564</v>
      </c>
      <c r="H30" s="59">
        <f t="shared" si="2"/>
        <v>99.287362495061231</v>
      </c>
      <c r="I30" s="59">
        <f t="shared" si="3"/>
        <v>100</v>
      </c>
      <c r="J30" s="59">
        <f t="shared" si="4"/>
        <v>100</v>
      </c>
      <c r="K30" s="60">
        <f t="shared" si="5"/>
        <v>100</v>
      </c>
    </row>
    <row r="31" spans="1:11" x14ac:dyDescent="0.25">
      <c r="A31" s="78" t="s">
        <v>28</v>
      </c>
      <c r="B31" s="61" t="s">
        <v>29</v>
      </c>
      <c r="C31" s="62">
        <v>25064593</v>
      </c>
      <c r="D31" s="62">
        <v>25064593</v>
      </c>
      <c r="E31" s="62">
        <v>25064593</v>
      </c>
      <c r="F31" s="63">
        <v>25064593</v>
      </c>
      <c r="G31" s="62">
        <v>25064593</v>
      </c>
      <c r="H31" s="35">
        <f t="shared" si="2"/>
        <v>100</v>
      </c>
      <c r="I31" s="35">
        <f t="shared" si="3"/>
        <v>100</v>
      </c>
      <c r="J31" s="35">
        <f t="shared" si="4"/>
        <v>100</v>
      </c>
      <c r="K31" s="36">
        <f t="shared" si="5"/>
        <v>100</v>
      </c>
    </row>
    <row r="32" spans="1:11" x14ac:dyDescent="0.25">
      <c r="A32" s="74" t="s">
        <v>30</v>
      </c>
      <c r="B32" s="55" t="s">
        <v>31</v>
      </c>
      <c r="C32" s="50">
        <v>2286396502</v>
      </c>
      <c r="D32" s="50">
        <v>2286396502</v>
      </c>
      <c r="E32" s="50">
        <v>2286396502</v>
      </c>
      <c r="F32" s="51">
        <v>2286396502</v>
      </c>
      <c r="G32" s="50">
        <v>2286396502</v>
      </c>
      <c r="H32" s="38">
        <f t="shared" si="2"/>
        <v>100</v>
      </c>
      <c r="I32" s="38">
        <f t="shared" si="3"/>
        <v>100</v>
      </c>
      <c r="J32" s="38">
        <f t="shared" si="4"/>
        <v>100</v>
      </c>
      <c r="K32" s="39">
        <f t="shared" si="5"/>
        <v>100</v>
      </c>
    </row>
    <row r="33" spans="1:11" x14ac:dyDescent="0.25">
      <c r="A33" s="74" t="s">
        <v>32</v>
      </c>
      <c r="B33" s="55" t="s">
        <v>33</v>
      </c>
      <c r="C33" s="50">
        <v>261097450</v>
      </c>
      <c r="D33" s="50">
        <v>260295298</v>
      </c>
      <c r="E33" s="50">
        <v>260295298</v>
      </c>
      <c r="F33" s="51">
        <v>260295298</v>
      </c>
      <c r="G33" s="50">
        <v>260295298</v>
      </c>
      <c r="H33" s="38">
        <f t="shared" si="2"/>
        <v>99.692776777406294</v>
      </c>
      <c r="I33" s="38">
        <f t="shared" si="3"/>
        <v>100</v>
      </c>
      <c r="J33" s="38">
        <f t="shared" si="4"/>
        <v>100</v>
      </c>
      <c r="K33" s="39">
        <f t="shared" si="5"/>
        <v>100</v>
      </c>
    </row>
    <row r="34" spans="1:11" x14ac:dyDescent="0.25">
      <c r="A34" s="74" t="s">
        <v>34</v>
      </c>
      <c r="B34" s="55" t="s">
        <v>35</v>
      </c>
      <c r="C34" s="50">
        <v>43469034</v>
      </c>
      <c r="D34" s="50">
        <v>42537204</v>
      </c>
      <c r="E34" s="50">
        <v>42537204</v>
      </c>
      <c r="F34" s="51">
        <v>42537204</v>
      </c>
      <c r="G34" s="50">
        <v>42537204</v>
      </c>
      <c r="H34" s="38">
        <f t="shared" si="2"/>
        <v>97.856336075929363</v>
      </c>
      <c r="I34" s="38">
        <f t="shared" si="3"/>
        <v>100</v>
      </c>
      <c r="J34" s="38">
        <f t="shared" si="4"/>
        <v>100</v>
      </c>
      <c r="K34" s="39">
        <f t="shared" si="5"/>
        <v>100</v>
      </c>
    </row>
    <row r="35" spans="1:11" x14ac:dyDescent="0.25">
      <c r="A35" s="74" t="s">
        <v>36</v>
      </c>
      <c r="B35" s="55" t="s">
        <v>37</v>
      </c>
      <c r="C35" s="50">
        <v>135511911</v>
      </c>
      <c r="D35" s="50">
        <v>134866331</v>
      </c>
      <c r="E35" s="50">
        <v>134866331</v>
      </c>
      <c r="F35" s="51">
        <v>134866331</v>
      </c>
      <c r="G35" s="50">
        <v>134866331</v>
      </c>
      <c r="H35" s="38">
        <f t="shared" si="2"/>
        <v>99.523599073147167</v>
      </c>
      <c r="I35" s="38">
        <f t="shared" si="3"/>
        <v>100</v>
      </c>
      <c r="J35" s="38">
        <f t="shared" si="4"/>
        <v>100</v>
      </c>
      <c r="K35" s="39">
        <f t="shared" si="5"/>
        <v>100</v>
      </c>
    </row>
    <row r="36" spans="1:11" x14ac:dyDescent="0.25">
      <c r="A36" s="74" t="s">
        <v>38</v>
      </c>
      <c r="B36" s="55" t="s">
        <v>39</v>
      </c>
      <c r="C36" s="50">
        <v>397810493</v>
      </c>
      <c r="D36" s="50">
        <v>397303833</v>
      </c>
      <c r="E36" s="50">
        <v>397303833</v>
      </c>
      <c r="F36" s="51">
        <v>397303833</v>
      </c>
      <c r="G36" s="50">
        <v>397303833</v>
      </c>
      <c r="H36" s="38">
        <f t="shared" si="2"/>
        <v>99.872637849198213</v>
      </c>
      <c r="I36" s="38">
        <f t="shared" si="3"/>
        <v>100</v>
      </c>
      <c r="J36" s="38">
        <f t="shared" si="4"/>
        <v>100</v>
      </c>
      <c r="K36" s="39">
        <f t="shared" si="5"/>
        <v>100</v>
      </c>
    </row>
    <row r="37" spans="1:11" x14ac:dyDescent="0.25">
      <c r="A37" s="74" t="s">
        <v>40</v>
      </c>
      <c r="B37" s="55" t="s">
        <v>41</v>
      </c>
      <c r="C37" s="50">
        <v>1610834667</v>
      </c>
      <c r="D37" s="50">
        <v>1609564663</v>
      </c>
      <c r="E37" s="50">
        <v>1609564663</v>
      </c>
      <c r="F37" s="51">
        <v>1609564663</v>
      </c>
      <c r="G37" s="50">
        <v>1609564663</v>
      </c>
      <c r="H37" s="38">
        <f t="shared" si="2"/>
        <v>99.921158637443213</v>
      </c>
      <c r="I37" s="38">
        <f t="shared" si="3"/>
        <v>100</v>
      </c>
      <c r="J37" s="38">
        <f t="shared" si="4"/>
        <v>100</v>
      </c>
      <c r="K37" s="39">
        <f t="shared" si="5"/>
        <v>100</v>
      </c>
    </row>
    <row r="38" spans="1:11" x14ac:dyDescent="0.25">
      <c r="A38" s="74" t="s">
        <v>42</v>
      </c>
      <c r="B38" s="55" t="s">
        <v>43</v>
      </c>
      <c r="C38" s="50">
        <v>391098955</v>
      </c>
      <c r="D38" s="50">
        <v>390598825</v>
      </c>
      <c r="E38" s="50">
        <v>390598825</v>
      </c>
      <c r="F38" s="51">
        <v>390598825</v>
      </c>
      <c r="G38" s="50">
        <v>390598825</v>
      </c>
      <c r="H38" s="38">
        <f t="shared" si="2"/>
        <v>99.872121877697168</v>
      </c>
      <c r="I38" s="38">
        <f t="shared" si="3"/>
        <v>100</v>
      </c>
      <c r="J38" s="38">
        <f t="shared" si="4"/>
        <v>100</v>
      </c>
      <c r="K38" s="39">
        <f t="shared" si="5"/>
        <v>100</v>
      </c>
    </row>
    <row r="39" spans="1:11" ht="22.5" x14ac:dyDescent="0.25">
      <c r="A39" s="74" t="s">
        <v>44</v>
      </c>
      <c r="B39" s="55" t="s">
        <v>45</v>
      </c>
      <c r="C39" s="50">
        <v>425629275</v>
      </c>
      <c r="D39" s="50">
        <v>425048009</v>
      </c>
      <c r="E39" s="50">
        <v>425048009</v>
      </c>
      <c r="F39" s="51">
        <v>425048009</v>
      </c>
      <c r="G39" s="50">
        <v>425048009</v>
      </c>
      <c r="H39" s="38">
        <f t="shared" si="2"/>
        <v>99.863433735849114</v>
      </c>
      <c r="I39" s="38">
        <f t="shared" si="3"/>
        <v>100</v>
      </c>
      <c r="J39" s="38">
        <f t="shared" si="4"/>
        <v>100</v>
      </c>
      <c r="K39" s="39">
        <f t="shared" si="5"/>
        <v>100</v>
      </c>
    </row>
    <row r="40" spans="1:11" x14ac:dyDescent="0.25">
      <c r="A40" s="74" t="s">
        <v>46</v>
      </c>
      <c r="B40" s="55" t="s">
        <v>47</v>
      </c>
      <c r="C40" s="50">
        <v>349616151</v>
      </c>
      <c r="D40" s="50">
        <v>349192993</v>
      </c>
      <c r="E40" s="50">
        <v>337546496</v>
      </c>
      <c r="F40" s="51">
        <v>337546496</v>
      </c>
      <c r="G40" s="50">
        <v>337546496</v>
      </c>
      <c r="H40" s="38">
        <f t="shared" si="2"/>
        <v>99.878964973789209</v>
      </c>
      <c r="I40" s="38">
        <f t="shared" si="3"/>
        <v>96.664739203400913</v>
      </c>
      <c r="J40" s="38">
        <f t="shared" si="4"/>
        <v>100</v>
      </c>
      <c r="K40" s="39">
        <f t="shared" si="5"/>
        <v>100</v>
      </c>
    </row>
    <row r="41" spans="1:11" x14ac:dyDescent="0.25">
      <c r="A41" s="74" t="s">
        <v>48</v>
      </c>
      <c r="B41" s="55" t="s">
        <v>49</v>
      </c>
      <c r="C41" s="50">
        <v>54026000</v>
      </c>
      <c r="D41" s="50">
        <v>54026000</v>
      </c>
      <c r="E41" s="50">
        <v>54026000</v>
      </c>
      <c r="F41" s="51">
        <v>54026000</v>
      </c>
      <c r="G41" s="50">
        <v>54026000</v>
      </c>
      <c r="H41" s="38">
        <f t="shared" si="2"/>
        <v>100</v>
      </c>
      <c r="I41" s="38">
        <f t="shared" si="3"/>
        <v>100</v>
      </c>
      <c r="J41" s="38">
        <f t="shared" si="4"/>
        <v>100</v>
      </c>
      <c r="K41" s="39">
        <f t="shared" si="5"/>
        <v>100</v>
      </c>
    </row>
    <row r="42" spans="1:11" s="21" customFormat="1" ht="22.5" x14ac:dyDescent="0.25">
      <c r="A42" s="76" t="s">
        <v>50</v>
      </c>
      <c r="B42" s="53" t="s">
        <v>51</v>
      </c>
      <c r="C42" s="54">
        <f>C43+C44+C45+C46+C47</f>
        <v>11946734208</v>
      </c>
      <c r="D42" s="54">
        <f t="shared" ref="D42:G42" si="19">D43+D44+D45+D46+D47</f>
        <v>11840750488</v>
      </c>
      <c r="E42" s="54">
        <f t="shared" si="19"/>
        <v>11726989597</v>
      </c>
      <c r="F42" s="54">
        <f t="shared" si="19"/>
        <v>11726889597</v>
      </c>
      <c r="G42" s="54">
        <f t="shared" si="19"/>
        <v>11179265597</v>
      </c>
      <c r="H42" s="64">
        <f t="shared" si="2"/>
        <v>99.112864502091043</v>
      </c>
      <c r="I42" s="64">
        <f t="shared" si="3"/>
        <v>99.039242562240531</v>
      </c>
      <c r="J42" s="64">
        <f t="shared" si="4"/>
        <v>99.999147266234246</v>
      </c>
      <c r="K42" s="65">
        <f t="shared" si="5"/>
        <v>95.330185421545238</v>
      </c>
    </row>
    <row r="43" spans="1:11" x14ac:dyDescent="0.25">
      <c r="A43" s="74" t="s">
        <v>52</v>
      </c>
      <c r="B43" s="55" t="s">
        <v>53</v>
      </c>
      <c r="C43" s="50">
        <v>2762667005</v>
      </c>
      <c r="D43" s="50">
        <v>2736697033</v>
      </c>
      <c r="E43" s="50">
        <v>2721056038</v>
      </c>
      <c r="F43" s="51">
        <v>2720956038</v>
      </c>
      <c r="G43" s="50">
        <v>2603771122</v>
      </c>
      <c r="H43" s="38">
        <f t="shared" si="2"/>
        <v>99.05996734485197</v>
      </c>
      <c r="I43" s="38">
        <f t="shared" si="3"/>
        <v>99.428471810675575</v>
      </c>
      <c r="J43" s="38">
        <f t="shared" si="4"/>
        <v>99.996324956244791</v>
      </c>
      <c r="K43" s="39">
        <f t="shared" si="5"/>
        <v>95.693244787367632</v>
      </c>
    </row>
    <row r="44" spans="1:11" x14ac:dyDescent="0.25">
      <c r="A44" s="74" t="s">
        <v>54</v>
      </c>
      <c r="B44" s="55" t="s">
        <v>55</v>
      </c>
      <c r="C44" s="50">
        <v>3845071903</v>
      </c>
      <c r="D44" s="50">
        <v>3817741167</v>
      </c>
      <c r="E44" s="50">
        <v>3807268434</v>
      </c>
      <c r="F44" s="51">
        <v>3807268434</v>
      </c>
      <c r="G44" s="50">
        <v>3466339534</v>
      </c>
      <c r="H44" s="38">
        <f t="shared" si="2"/>
        <v>99.289200912506317</v>
      </c>
      <c r="I44" s="38">
        <f t="shared" si="3"/>
        <v>99.725682477101259</v>
      </c>
      <c r="J44" s="38">
        <f t="shared" si="4"/>
        <v>100</v>
      </c>
      <c r="K44" s="39">
        <f t="shared" si="5"/>
        <v>91.045314878367719</v>
      </c>
    </row>
    <row r="45" spans="1:11" x14ac:dyDescent="0.25">
      <c r="A45" s="74" t="s">
        <v>56</v>
      </c>
      <c r="B45" s="55" t="s">
        <v>57</v>
      </c>
      <c r="C45" s="50">
        <v>979470708</v>
      </c>
      <c r="D45" s="50">
        <v>956552025</v>
      </c>
      <c r="E45" s="50">
        <v>943776900</v>
      </c>
      <c r="F45" s="51">
        <v>943776900</v>
      </c>
      <c r="G45" s="50">
        <v>856216900</v>
      </c>
      <c r="H45" s="38">
        <f t="shared" si="2"/>
        <v>97.660095109245475</v>
      </c>
      <c r="I45" s="38">
        <f t="shared" si="3"/>
        <v>98.664461036502431</v>
      </c>
      <c r="J45" s="38">
        <f t="shared" si="4"/>
        <v>100</v>
      </c>
      <c r="K45" s="39">
        <f t="shared" si="5"/>
        <v>90.72238364808463</v>
      </c>
    </row>
    <row r="46" spans="1:11" x14ac:dyDescent="0.25">
      <c r="A46" s="74" t="s">
        <v>58</v>
      </c>
      <c r="B46" s="55" t="s">
        <v>59</v>
      </c>
      <c r="C46" s="50">
        <v>352322569</v>
      </c>
      <c r="D46" s="50">
        <v>336360153</v>
      </c>
      <c r="E46" s="50">
        <v>336360153</v>
      </c>
      <c r="F46" s="51">
        <v>336360153</v>
      </c>
      <c r="G46" s="50">
        <v>334409969</v>
      </c>
      <c r="H46" s="38">
        <f t="shared" si="2"/>
        <v>95.469374543530876</v>
      </c>
      <c r="I46" s="38">
        <f t="shared" si="3"/>
        <v>100</v>
      </c>
      <c r="J46" s="38">
        <f t="shared" si="4"/>
        <v>100</v>
      </c>
      <c r="K46" s="39">
        <f t="shared" si="5"/>
        <v>99.420209563289148</v>
      </c>
    </row>
    <row r="47" spans="1:11" x14ac:dyDescent="0.25">
      <c r="A47" s="74" t="s">
        <v>60</v>
      </c>
      <c r="B47" s="55" t="s">
        <v>61</v>
      </c>
      <c r="C47" s="50">
        <v>4007202023</v>
      </c>
      <c r="D47" s="50">
        <v>3993400110</v>
      </c>
      <c r="E47" s="50">
        <v>3918528072</v>
      </c>
      <c r="F47" s="51">
        <v>3918528072</v>
      </c>
      <c r="G47" s="50">
        <v>3918528072</v>
      </c>
      <c r="H47" s="38">
        <f t="shared" si="2"/>
        <v>99.655572319020052</v>
      </c>
      <c r="I47" s="38">
        <f t="shared" si="3"/>
        <v>98.125105525676972</v>
      </c>
      <c r="J47" s="38">
        <f t="shared" si="4"/>
        <v>100</v>
      </c>
      <c r="K47" s="39">
        <f t="shared" si="5"/>
        <v>100</v>
      </c>
    </row>
    <row r="48" spans="1:11" s="21" customFormat="1" ht="22.5" x14ac:dyDescent="0.25">
      <c r="A48" s="76" t="s">
        <v>62</v>
      </c>
      <c r="B48" s="53" t="s">
        <v>63</v>
      </c>
      <c r="C48" s="54">
        <f>C49+C50+C51+C52+C53+C54+C55</f>
        <v>22138646118</v>
      </c>
      <c r="D48" s="54">
        <f t="shared" ref="D48:G48" si="20">D49+D50+D51+D52+D53+D54+D55</f>
        <v>22138646118</v>
      </c>
      <c r="E48" s="54">
        <f t="shared" si="20"/>
        <v>21009823544</v>
      </c>
      <c r="F48" s="54">
        <f t="shared" si="20"/>
        <v>20542965836</v>
      </c>
      <c r="G48" s="54">
        <f t="shared" si="20"/>
        <v>20048302749</v>
      </c>
      <c r="H48" s="64">
        <f t="shared" si="2"/>
        <v>100</v>
      </c>
      <c r="I48" s="64">
        <f t="shared" si="3"/>
        <v>94.901121920539651</v>
      </c>
      <c r="J48" s="64">
        <f t="shared" si="4"/>
        <v>97.777907524914326</v>
      </c>
      <c r="K48" s="65">
        <f t="shared" si="5"/>
        <v>97.592056127878379</v>
      </c>
    </row>
    <row r="49" spans="1:11" ht="22.5" x14ac:dyDescent="0.25">
      <c r="A49" s="74" t="s">
        <v>64</v>
      </c>
      <c r="B49" s="55" t="s">
        <v>65</v>
      </c>
      <c r="C49" s="50">
        <v>4533697639</v>
      </c>
      <c r="D49" s="50">
        <v>4533697639</v>
      </c>
      <c r="E49" s="50">
        <v>4237066140</v>
      </c>
      <c r="F49" s="51">
        <v>4210478399</v>
      </c>
      <c r="G49" s="50">
        <v>4045317012</v>
      </c>
      <c r="H49" s="38">
        <f t="shared" si="2"/>
        <v>100</v>
      </c>
      <c r="I49" s="38">
        <f t="shared" si="3"/>
        <v>93.457183901098702</v>
      </c>
      <c r="J49" s="38">
        <f t="shared" si="4"/>
        <v>99.372496436885925</v>
      </c>
      <c r="K49" s="39">
        <f t="shared" si="5"/>
        <v>96.0773724183165</v>
      </c>
    </row>
    <row r="50" spans="1:11" x14ac:dyDescent="0.25">
      <c r="A50" s="74" t="s">
        <v>66</v>
      </c>
      <c r="B50" s="55" t="s">
        <v>67</v>
      </c>
      <c r="C50" s="50">
        <v>2456510638</v>
      </c>
      <c r="D50" s="50">
        <v>2456510638</v>
      </c>
      <c r="E50" s="50">
        <v>1978745981</v>
      </c>
      <c r="F50" s="51">
        <v>1978745981</v>
      </c>
      <c r="G50" s="50">
        <v>1949542981</v>
      </c>
      <c r="H50" s="38">
        <f t="shared" si="2"/>
        <v>100</v>
      </c>
      <c r="I50" s="38">
        <f t="shared" si="3"/>
        <v>80.551085364361455</v>
      </c>
      <c r="J50" s="38">
        <f t="shared" si="4"/>
        <v>100</v>
      </c>
      <c r="K50" s="39">
        <f t="shared" si="5"/>
        <v>98.524166301263108</v>
      </c>
    </row>
    <row r="51" spans="1:11" x14ac:dyDescent="0.25">
      <c r="A51" s="74" t="s">
        <v>68</v>
      </c>
      <c r="B51" s="55" t="s">
        <v>69</v>
      </c>
      <c r="C51" s="50">
        <v>14522920427</v>
      </c>
      <c r="D51" s="50">
        <v>14522920427</v>
      </c>
      <c r="E51" s="50">
        <v>14183724306</v>
      </c>
      <c r="F51" s="51">
        <v>13974855406</v>
      </c>
      <c r="G51" s="50">
        <v>13691142106</v>
      </c>
      <c r="H51" s="38">
        <f t="shared" si="2"/>
        <v>100</v>
      </c>
      <c r="I51" s="38">
        <f t="shared" si="3"/>
        <v>97.664408321280959</v>
      </c>
      <c r="J51" s="38">
        <f t="shared" si="4"/>
        <v>98.527404400326333</v>
      </c>
      <c r="K51" s="39">
        <f t="shared" si="5"/>
        <v>97.969830157396913</v>
      </c>
    </row>
    <row r="52" spans="1:11" x14ac:dyDescent="0.25">
      <c r="A52" s="74" t="s">
        <v>70</v>
      </c>
      <c r="B52" s="55" t="s">
        <v>71</v>
      </c>
      <c r="C52" s="50">
        <v>72272980</v>
      </c>
      <c r="D52" s="50">
        <v>72272980</v>
      </c>
      <c r="E52" s="50">
        <v>60370173</v>
      </c>
      <c r="F52" s="51">
        <v>60370173</v>
      </c>
      <c r="G52" s="50">
        <v>59263773</v>
      </c>
      <c r="H52" s="38">
        <f t="shared" si="2"/>
        <v>100</v>
      </c>
      <c r="I52" s="38">
        <f t="shared" si="3"/>
        <v>83.530764886130342</v>
      </c>
      <c r="J52" s="38">
        <f t="shared" si="4"/>
        <v>100</v>
      </c>
      <c r="K52" s="39">
        <f t="shared" si="5"/>
        <v>98.167306891765904</v>
      </c>
    </row>
    <row r="53" spans="1:11" x14ac:dyDescent="0.25">
      <c r="A53" s="74" t="s">
        <v>72</v>
      </c>
      <c r="B53" s="55" t="s">
        <v>73</v>
      </c>
      <c r="C53" s="50">
        <v>153394434</v>
      </c>
      <c r="D53" s="50">
        <v>153394434</v>
      </c>
      <c r="E53" s="50">
        <v>150066944</v>
      </c>
      <c r="F53" s="51">
        <v>150066944</v>
      </c>
      <c r="G53" s="50">
        <v>142087944</v>
      </c>
      <c r="H53" s="38">
        <f t="shared" si="2"/>
        <v>100</v>
      </c>
      <c r="I53" s="38">
        <f t="shared" si="3"/>
        <v>97.830762229612574</v>
      </c>
      <c r="J53" s="38">
        <f t="shared" si="4"/>
        <v>100</v>
      </c>
      <c r="K53" s="39">
        <f t="shared" si="5"/>
        <v>94.683039590650949</v>
      </c>
    </row>
    <row r="54" spans="1:11" x14ac:dyDescent="0.25">
      <c r="A54" s="74" t="s">
        <v>74</v>
      </c>
      <c r="B54" s="55" t="s">
        <v>75</v>
      </c>
      <c r="C54" s="50">
        <v>11000000</v>
      </c>
      <c r="D54" s="50">
        <v>11000000</v>
      </c>
      <c r="E54" s="50">
        <v>11000000</v>
      </c>
      <c r="F54" s="51">
        <v>11000000</v>
      </c>
      <c r="G54" s="50">
        <v>11000000</v>
      </c>
      <c r="H54" s="38">
        <f t="shared" si="2"/>
        <v>100</v>
      </c>
      <c r="I54" s="38">
        <f t="shared" si="3"/>
        <v>100</v>
      </c>
      <c r="J54" s="38">
        <f t="shared" si="4"/>
        <v>100</v>
      </c>
      <c r="K54" s="39">
        <f t="shared" si="5"/>
        <v>100</v>
      </c>
    </row>
    <row r="55" spans="1:11" x14ac:dyDescent="0.25">
      <c r="A55" s="74" t="s">
        <v>76</v>
      </c>
      <c r="B55" s="55" t="s">
        <v>77</v>
      </c>
      <c r="C55" s="50">
        <v>388850000</v>
      </c>
      <c r="D55" s="50">
        <v>388850000</v>
      </c>
      <c r="E55" s="50">
        <v>388850000</v>
      </c>
      <c r="F55" s="51">
        <v>157448933</v>
      </c>
      <c r="G55" s="50">
        <v>149948933</v>
      </c>
      <c r="H55" s="38">
        <f t="shared" si="2"/>
        <v>100</v>
      </c>
      <c r="I55" s="38">
        <f t="shared" si="3"/>
        <v>100</v>
      </c>
      <c r="J55" s="38">
        <f t="shared" si="4"/>
        <v>40.490917577472032</v>
      </c>
      <c r="K55" s="39">
        <f t="shared" si="5"/>
        <v>95.236550761509449</v>
      </c>
    </row>
    <row r="56" spans="1:11" s="20" customFormat="1" x14ac:dyDescent="0.25">
      <c r="A56" s="75" t="s">
        <v>78</v>
      </c>
      <c r="B56" s="52" t="s">
        <v>79</v>
      </c>
      <c r="C56" s="40">
        <f>C57+C59+C67+C69</f>
        <v>11167109519</v>
      </c>
      <c r="D56" s="40">
        <f t="shared" ref="D56:G56" si="21">D57+D59+D67+D69</f>
        <v>10852406565</v>
      </c>
      <c r="E56" s="40">
        <f t="shared" si="21"/>
        <v>10676740726</v>
      </c>
      <c r="F56" s="40">
        <f t="shared" si="21"/>
        <v>8975141167.1800003</v>
      </c>
      <c r="G56" s="40">
        <f t="shared" si="21"/>
        <v>8639634862.4899998</v>
      </c>
      <c r="H56" s="41">
        <f t="shared" si="2"/>
        <v>97.181876353370072</v>
      </c>
      <c r="I56" s="41">
        <f t="shared" si="3"/>
        <v>98.381319037875542</v>
      </c>
      <c r="J56" s="41">
        <f t="shared" si="4"/>
        <v>84.062556144345962</v>
      </c>
      <c r="K56" s="42">
        <f t="shared" si="5"/>
        <v>96.261826990344517</v>
      </c>
    </row>
    <row r="57" spans="1:11" s="21" customFormat="1" x14ac:dyDescent="0.25">
      <c r="A57" s="76" t="s">
        <v>80</v>
      </c>
      <c r="B57" s="53" t="s">
        <v>81</v>
      </c>
      <c r="C57" s="54">
        <f>C58</f>
        <v>186977458</v>
      </c>
      <c r="D57" s="54">
        <f t="shared" ref="D57:G57" si="22">D58</f>
        <v>186977458</v>
      </c>
      <c r="E57" s="54">
        <f t="shared" si="22"/>
        <v>176977458</v>
      </c>
      <c r="F57" s="54">
        <f t="shared" si="22"/>
        <v>63000000</v>
      </c>
      <c r="G57" s="54">
        <f t="shared" si="22"/>
        <v>45501050</v>
      </c>
      <c r="H57" s="64">
        <f t="shared" si="2"/>
        <v>100</v>
      </c>
      <c r="I57" s="64">
        <f t="shared" si="3"/>
        <v>94.651761711296771</v>
      </c>
      <c r="J57" s="64">
        <f t="shared" si="4"/>
        <v>35.5977539241184</v>
      </c>
      <c r="K57" s="65">
        <f t="shared" si="5"/>
        <v>72.223888888888894</v>
      </c>
    </row>
    <row r="58" spans="1:11" x14ac:dyDescent="0.25">
      <c r="A58" s="74" t="s">
        <v>82</v>
      </c>
      <c r="B58" s="55" t="s">
        <v>83</v>
      </c>
      <c r="C58" s="50">
        <v>186977458</v>
      </c>
      <c r="D58" s="50">
        <v>186977458</v>
      </c>
      <c r="E58" s="50">
        <v>176977458</v>
      </c>
      <c r="F58" s="51">
        <v>63000000</v>
      </c>
      <c r="G58" s="50">
        <v>45501050</v>
      </c>
      <c r="H58" s="38">
        <f t="shared" si="2"/>
        <v>100</v>
      </c>
      <c r="I58" s="38">
        <f t="shared" si="3"/>
        <v>94.651761711296771</v>
      </c>
      <c r="J58" s="38">
        <f t="shared" si="4"/>
        <v>35.5977539241184</v>
      </c>
      <c r="K58" s="39">
        <f t="shared" si="5"/>
        <v>72.223888888888894</v>
      </c>
    </row>
    <row r="59" spans="1:11" s="21" customFormat="1" ht="15.75" thickBot="1" x14ac:dyDescent="0.3">
      <c r="A59" s="90" t="s">
        <v>84</v>
      </c>
      <c r="B59" s="91" t="s">
        <v>85</v>
      </c>
      <c r="C59" s="92">
        <f>C60+C61+C62+C63+C64+C65+C66</f>
        <v>6954656887</v>
      </c>
      <c r="D59" s="92">
        <f t="shared" ref="D59:G59" si="23">D60+D61+D62+D63+D64+D65+D66</f>
        <v>6840256887</v>
      </c>
      <c r="E59" s="92">
        <f t="shared" si="23"/>
        <v>6675619378</v>
      </c>
      <c r="F59" s="92">
        <f t="shared" si="23"/>
        <v>5610042307.1799994</v>
      </c>
      <c r="G59" s="92">
        <f t="shared" si="23"/>
        <v>5413395958.4899998</v>
      </c>
      <c r="H59" s="93">
        <f t="shared" si="2"/>
        <v>98.355059036573863</v>
      </c>
      <c r="I59" s="93">
        <f t="shared" si="3"/>
        <v>97.593109268850768</v>
      </c>
      <c r="J59" s="93">
        <f t="shared" si="4"/>
        <v>84.037779710273938</v>
      </c>
      <c r="K59" s="94">
        <f t="shared" si="5"/>
        <v>96.494743926648781</v>
      </c>
    </row>
    <row r="60" spans="1:11" ht="22.5" x14ac:dyDescent="0.25">
      <c r="A60" s="78" t="s">
        <v>86</v>
      </c>
      <c r="B60" s="61" t="s">
        <v>87</v>
      </c>
      <c r="C60" s="62">
        <v>255000000</v>
      </c>
      <c r="D60" s="62">
        <v>255000000</v>
      </c>
      <c r="E60" s="62">
        <v>255000000</v>
      </c>
      <c r="F60" s="63">
        <v>174960822</v>
      </c>
      <c r="G60" s="62">
        <v>174960822</v>
      </c>
      <c r="H60" s="35">
        <f t="shared" si="2"/>
        <v>100</v>
      </c>
      <c r="I60" s="35">
        <f t="shared" si="3"/>
        <v>100</v>
      </c>
      <c r="J60" s="35">
        <f t="shared" si="4"/>
        <v>68.612087058823533</v>
      </c>
      <c r="K60" s="36">
        <f t="shared" si="5"/>
        <v>100</v>
      </c>
    </row>
    <row r="61" spans="1:11" x14ac:dyDescent="0.25">
      <c r="A61" s="74" t="s">
        <v>88</v>
      </c>
      <c r="B61" s="55" t="s">
        <v>89</v>
      </c>
      <c r="C61" s="50">
        <v>1580000000</v>
      </c>
      <c r="D61" s="50">
        <v>1580000000</v>
      </c>
      <c r="E61" s="50">
        <v>1580000000</v>
      </c>
      <c r="F61" s="51">
        <v>1181696821.74</v>
      </c>
      <c r="G61" s="50">
        <v>992970473.04999995</v>
      </c>
      <c r="H61" s="38">
        <f t="shared" si="2"/>
        <v>100</v>
      </c>
      <c r="I61" s="38">
        <f t="shared" si="3"/>
        <v>100</v>
      </c>
      <c r="J61" s="38">
        <f t="shared" si="4"/>
        <v>74.790938084810136</v>
      </c>
      <c r="K61" s="39">
        <f t="shared" si="5"/>
        <v>84.029207389073932</v>
      </c>
    </row>
    <row r="62" spans="1:11" x14ac:dyDescent="0.25">
      <c r="A62" s="74" t="s">
        <v>90</v>
      </c>
      <c r="B62" s="55" t="s">
        <v>91</v>
      </c>
      <c r="C62" s="50">
        <v>1983178752</v>
      </c>
      <c r="D62" s="50">
        <v>1883178752</v>
      </c>
      <c r="E62" s="50">
        <v>1725035529</v>
      </c>
      <c r="F62" s="51">
        <v>1271588963.04</v>
      </c>
      <c r="G62" s="50">
        <v>1271588963.04</v>
      </c>
      <c r="H62" s="38">
        <f t="shared" si="2"/>
        <v>94.957590187009018</v>
      </c>
      <c r="I62" s="38">
        <f t="shared" si="3"/>
        <v>91.602325438727121</v>
      </c>
      <c r="J62" s="38">
        <f t="shared" si="4"/>
        <v>73.713783957663637</v>
      </c>
      <c r="K62" s="39">
        <f t="shared" si="5"/>
        <v>100</v>
      </c>
    </row>
    <row r="63" spans="1:11" x14ac:dyDescent="0.25">
      <c r="A63" s="74" t="s">
        <v>92</v>
      </c>
      <c r="B63" s="55" t="s">
        <v>93</v>
      </c>
      <c r="C63" s="50">
        <v>2500000000</v>
      </c>
      <c r="D63" s="50">
        <v>2500000000</v>
      </c>
      <c r="E63" s="50">
        <v>2493505714</v>
      </c>
      <c r="F63" s="51">
        <v>2382446010</v>
      </c>
      <c r="G63" s="50">
        <v>2382446010</v>
      </c>
      <c r="H63" s="38">
        <f t="shared" si="2"/>
        <v>100</v>
      </c>
      <c r="I63" s="38">
        <f t="shared" si="3"/>
        <v>99.740228560000006</v>
      </c>
      <c r="J63" s="38">
        <f t="shared" si="4"/>
        <v>95.546041728461034</v>
      </c>
      <c r="K63" s="39">
        <f t="shared" si="5"/>
        <v>100</v>
      </c>
    </row>
    <row r="64" spans="1:11" x14ac:dyDescent="0.25">
      <c r="A64" s="74" t="s">
        <v>94</v>
      </c>
      <c r="B64" s="55" t="s">
        <v>95</v>
      </c>
      <c r="C64" s="50">
        <v>100000000</v>
      </c>
      <c r="D64" s="50">
        <v>85600000</v>
      </c>
      <c r="E64" s="50">
        <v>85600000</v>
      </c>
      <c r="F64" s="51">
        <v>80645087.400000006</v>
      </c>
      <c r="G64" s="50">
        <v>80645087.400000006</v>
      </c>
      <c r="H64" s="38">
        <f t="shared" si="2"/>
        <v>85.6</v>
      </c>
      <c r="I64" s="38">
        <f t="shared" si="3"/>
        <v>100</v>
      </c>
      <c r="J64" s="38">
        <f t="shared" si="4"/>
        <v>94.211550700934595</v>
      </c>
      <c r="K64" s="39">
        <f t="shared" si="5"/>
        <v>100</v>
      </c>
    </row>
    <row r="65" spans="1:11" ht="22.5" x14ac:dyDescent="0.25">
      <c r="A65" s="74" t="s">
        <v>96</v>
      </c>
      <c r="B65" s="55" t="s">
        <v>97</v>
      </c>
      <c r="C65" s="50">
        <v>114982630</v>
      </c>
      <c r="D65" s="50">
        <v>114982630</v>
      </c>
      <c r="E65" s="50">
        <v>114982630</v>
      </c>
      <c r="F65" s="51">
        <v>97209098</v>
      </c>
      <c r="G65" s="50">
        <v>97209098</v>
      </c>
      <c r="H65" s="38">
        <f t="shared" si="2"/>
        <v>100</v>
      </c>
      <c r="I65" s="38">
        <f t="shared" si="3"/>
        <v>100</v>
      </c>
      <c r="J65" s="38">
        <f t="shared" si="4"/>
        <v>84.542420015962421</v>
      </c>
      <c r="K65" s="39">
        <f t="shared" si="5"/>
        <v>100</v>
      </c>
    </row>
    <row r="66" spans="1:11" x14ac:dyDescent="0.25">
      <c r="A66" s="74" t="s">
        <v>98</v>
      </c>
      <c r="B66" s="55" t="s">
        <v>99</v>
      </c>
      <c r="C66" s="50">
        <v>421495505</v>
      </c>
      <c r="D66" s="50">
        <v>421495505</v>
      </c>
      <c r="E66" s="50">
        <v>421495505</v>
      </c>
      <c r="F66" s="51">
        <v>421495505</v>
      </c>
      <c r="G66" s="50">
        <v>413575505</v>
      </c>
      <c r="H66" s="38">
        <f t="shared" si="2"/>
        <v>100</v>
      </c>
      <c r="I66" s="38">
        <f t="shared" si="3"/>
        <v>100</v>
      </c>
      <c r="J66" s="38">
        <f t="shared" si="4"/>
        <v>100</v>
      </c>
      <c r="K66" s="39">
        <f t="shared" si="5"/>
        <v>98.120976402820716</v>
      </c>
    </row>
    <row r="67" spans="1:11" s="21" customFormat="1" x14ac:dyDescent="0.25">
      <c r="A67" s="76" t="s">
        <v>100</v>
      </c>
      <c r="B67" s="53" t="s">
        <v>101</v>
      </c>
      <c r="C67" s="54">
        <f>C68</f>
        <v>2374498236</v>
      </c>
      <c r="D67" s="54">
        <f t="shared" ref="D67:G67" si="24">D68</f>
        <v>2374195282</v>
      </c>
      <c r="E67" s="54">
        <f t="shared" si="24"/>
        <v>2373166952</v>
      </c>
      <c r="F67" s="54">
        <f t="shared" si="24"/>
        <v>1986121922</v>
      </c>
      <c r="G67" s="54">
        <f t="shared" si="24"/>
        <v>1909084616</v>
      </c>
      <c r="H67" s="64">
        <f t="shared" si="2"/>
        <v>99.987241346596647</v>
      </c>
      <c r="I67" s="64">
        <f t="shared" si="3"/>
        <v>99.956687219126579</v>
      </c>
      <c r="J67" s="64">
        <f t="shared" si="4"/>
        <v>83.690779543604563</v>
      </c>
      <c r="K67" s="65">
        <f t="shared" si="5"/>
        <v>96.12121969217155</v>
      </c>
    </row>
    <row r="68" spans="1:11" x14ac:dyDescent="0.25">
      <c r="A68" s="74" t="s">
        <v>102</v>
      </c>
      <c r="B68" s="55" t="s">
        <v>103</v>
      </c>
      <c r="C68" s="50">
        <v>2374498236</v>
      </c>
      <c r="D68" s="50">
        <v>2374195282</v>
      </c>
      <c r="E68" s="50">
        <v>2373166952</v>
      </c>
      <c r="F68" s="51">
        <v>1986121922</v>
      </c>
      <c r="G68" s="50">
        <v>1909084616</v>
      </c>
      <c r="H68" s="38">
        <f t="shared" si="2"/>
        <v>99.987241346596647</v>
      </c>
      <c r="I68" s="38">
        <f t="shared" si="3"/>
        <v>99.956687219126579</v>
      </c>
      <c r="J68" s="38">
        <f t="shared" si="4"/>
        <v>83.690779543604563</v>
      </c>
      <c r="K68" s="39">
        <f t="shared" si="5"/>
        <v>96.12121969217155</v>
      </c>
    </row>
    <row r="69" spans="1:11" s="21" customFormat="1" x14ac:dyDescent="0.25">
      <c r="A69" s="76" t="s">
        <v>104</v>
      </c>
      <c r="B69" s="53" t="s">
        <v>105</v>
      </c>
      <c r="C69" s="54">
        <f>C70+C71</f>
        <v>1650976938</v>
      </c>
      <c r="D69" s="54">
        <f t="shared" ref="D69:G69" si="25">D70+D71</f>
        <v>1450976938</v>
      </c>
      <c r="E69" s="54">
        <f t="shared" si="25"/>
        <v>1450976938</v>
      </c>
      <c r="F69" s="54">
        <f t="shared" si="25"/>
        <v>1315976938</v>
      </c>
      <c r="G69" s="54">
        <f t="shared" si="25"/>
        <v>1271653238</v>
      </c>
      <c r="H69" s="64">
        <f t="shared" si="2"/>
        <v>87.885960403403288</v>
      </c>
      <c r="I69" s="64">
        <f t="shared" si="3"/>
        <v>100</v>
      </c>
      <c r="J69" s="64">
        <f t="shared" si="4"/>
        <v>90.695923796963896</v>
      </c>
      <c r="K69" s="65">
        <f t="shared" si="5"/>
        <v>96.631878665946644</v>
      </c>
    </row>
    <row r="70" spans="1:11" x14ac:dyDescent="0.25">
      <c r="A70" s="74" t="s">
        <v>106</v>
      </c>
      <c r="B70" s="55" t="s">
        <v>107</v>
      </c>
      <c r="C70" s="50">
        <v>1474040700</v>
      </c>
      <c r="D70" s="50">
        <v>1274040700</v>
      </c>
      <c r="E70" s="50">
        <v>1274040700</v>
      </c>
      <c r="F70" s="51">
        <v>1139040700</v>
      </c>
      <c r="G70" s="50">
        <v>1139040700</v>
      </c>
      <c r="H70" s="38">
        <f t="shared" si="2"/>
        <v>86.431853611640435</v>
      </c>
      <c r="I70" s="38">
        <f t="shared" si="3"/>
        <v>100</v>
      </c>
      <c r="J70" s="38">
        <f t="shared" si="4"/>
        <v>89.40379220224284</v>
      </c>
      <c r="K70" s="39">
        <f t="shared" si="5"/>
        <v>100</v>
      </c>
    </row>
    <row r="71" spans="1:11" x14ac:dyDescent="0.25">
      <c r="A71" s="74" t="s">
        <v>108</v>
      </c>
      <c r="B71" s="55" t="s">
        <v>109</v>
      </c>
      <c r="C71" s="50">
        <v>176936238</v>
      </c>
      <c r="D71" s="50">
        <v>176936238</v>
      </c>
      <c r="E71" s="50">
        <v>176936238</v>
      </c>
      <c r="F71" s="51">
        <v>176936238</v>
      </c>
      <c r="G71" s="50">
        <v>132612538</v>
      </c>
      <c r="H71" s="38">
        <f t="shared" si="2"/>
        <v>100</v>
      </c>
      <c r="I71" s="38">
        <f t="shared" si="3"/>
        <v>100</v>
      </c>
      <c r="J71" s="38">
        <f t="shared" si="4"/>
        <v>100</v>
      </c>
      <c r="K71" s="39">
        <f t="shared" si="5"/>
        <v>74.949337399159575</v>
      </c>
    </row>
    <row r="72" spans="1:11" x14ac:dyDescent="0.25">
      <c r="A72" s="74"/>
      <c r="B72" s="55"/>
      <c r="C72" s="50"/>
      <c r="D72" s="50"/>
      <c r="E72" s="50"/>
      <c r="F72" s="51"/>
      <c r="G72" s="50"/>
      <c r="H72" s="38"/>
      <c r="I72" s="38"/>
      <c r="J72" s="38"/>
      <c r="K72" s="39"/>
    </row>
    <row r="73" spans="1:11" s="20" customFormat="1" ht="22.5" x14ac:dyDescent="0.25">
      <c r="A73" s="75" t="s">
        <v>110</v>
      </c>
      <c r="B73" s="52" t="s">
        <v>111</v>
      </c>
      <c r="C73" s="40">
        <f>C74+C79</f>
        <v>737558772</v>
      </c>
      <c r="D73" s="40">
        <f t="shared" ref="D73:G73" si="26">D74+D79</f>
        <v>623831194</v>
      </c>
      <c r="E73" s="40">
        <f t="shared" si="26"/>
        <v>591246231</v>
      </c>
      <c r="F73" s="40">
        <f t="shared" si="26"/>
        <v>396345823.75</v>
      </c>
      <c r="G73" s="40">
        <f t="shared" si="26"/>
        <v>384845823.75</v>
      </c>
      <c r="H73" s="41">
        <f t="shared" si="2"/>
        <v>84.580540247442144</v>
      </c>
      <c r="I73" s="41">
        <f t="shared" si="3"/>
        <v>94.776637764606548</v>
      </c>
      <c r="J73" s="41">
        <f t="shared" si="4"/>
        <v>67.035661788430062</v>
      </c>
      <c r="K73" s="42">
        <f t="shared" si="5"/>
        <v>97.098493459274152</v>
      </c>
    </row>
    <row r="74" spans="1:11" s="20" customFormat="1" x14ac:dyDescent="0.25">
      <c r="A74" s="75" t="s">
        <v>112</v>
      </c>
      <c r="B74" s="52" t="s">
        <v>113</v>
      </c>
      <c r="C74" s="40">
        <f>C75</f>
        <v>315276526</v>
      </c>
      <c r="D74" s="40">
        <f t="shared" ref="D74:G74" si="27">D75</f>
        <v>315276526</v>
      </c>
      <c r="E74" s="40">
        <f t="shared" si="27"/>
        <v>307789973</v>
      </c>
      <c r="F74" s="40">
        <f t="shared" si="27"/>
        <v>253257973</v>
      </c>
      <c r="G74" s="40">
        <f t="shared" si="27"/>
        <v>241757973</v>
      </c>
      <c r="H74" s="41">
        <f t="shared" si="2"/>
        <v>100</v>
      </c>
      <c r="I74" s="41">
        <f t="shared" si="3"/>
        <v>97.625401074103436</v>
      </c>
      <c r="J74" s="41">
        <f t="shared" si="4"/>
        <v>82.282723680540428</v>
      </c>
      <c r="K74" s="42">
        <f t="shared" si="5"/>
        <v>95.459175534031459</v>
      </c>
    </row>
    <row r="75" spans="1:11" s="21" customFormat="1" x14ac:dyDescent="0.25">
      <c r="A75" s="76" t="s">
        <v>114</v>
      </c>
      <c r="B75" s="53" t="s">
        <v>115</v>
      </c>
      <c r="C75" s="54">
        <f>C76+C77+C78</f>
        <v>315276526</v>
      </c>
      <c r="D75" s="54">
        <f t="shared" ref="D75:G75" si="28">D76+D77+D78</f>
        <v>315276526</v>
      </c>
      <c r="E75" s="54">
        <f t="shared" si="28"/>
        <v>307789973</v>
      </c>
      <c r="F75" s="54">
        <f t="shared" si="28"/>
        <v>253257973</v>
      </c>
      <c r="G75" s="54">
        <f t="shared" si="28"/>
        <v>241757973</v>
      </c>
      <c r="H75" s="64">
        <f t="shared" si="2"/>
        <v>100</v>
      </c>
      <c r="I75" s="64">
        <f t="shared" si="3"/>
        <v>97.625401074103436</v>
      </c>
      <c r="J75" s="64">
        <f t="shared" si="4"/>
        <v>82.282723680540428</v>
      </c>
      <c r="K75" s="65">
        <f t="shared" si="5"/>
        <v>95.459175534031459</v>
      </c>
    </row>
    <row r="76" spans="1:11" ht="22.5" x14ac:dyDescent="0.25">
      <c r="A76" s="74" t="s">
        <v>116</v>
      </c>
      <c r="B76" s="55" t="s">
        <v>117</v>
      </c>
      <c r="C76" s="50">
        <v>74276526</v>
      </c>
      <c r="D76" s="50">
        <v>74276526</v>
      </c>
      <c r="E76" s="50">
        <v>74276526</v>
      </c>
      <c r="F76" s="51">
        <v>74276526</v>
      </c>
      <c r="G76" s="50">
        <v>74276526</v>
      </c>
      <c r="H76" s="38">
        <f t="shared" ref="H76:H142" si="29">D76/C76*100</f>
        <v>100</v>
      </c>
      <c r="I76" s="38">
        <f t="shared" ref="I76:I142" si="30">E76/D76*100</f>
        <v>100</v>
      </c>
      <c r="J76" s="38">
        <f t="shared" ref="J76:J142" si="31">F76/E76*100</f>
        <v>100</v>
      </c>
      <c r="K76" s="39">
        <f t="shared" ref="K76:K142" si="32">G76/F76*100</f>
        <v>100</v>
      </c>
    </row>
    <row r="77" spans="1:11" ht="22.5" x14ac:dyDescent="0.25">
      <c r="A77" s="74" t="s">
        <v>118</v>
      </c>
      <c r="B77" s="55" t="s">
        <v>119</v>
      </c>
      <c r="C77" s="50">
        <v>41000000</v>
      </c>
      <c r="D77" s="50">
        <v>41000000</v>
      </c>
      <c r="E77" s="50">
        <v>33513447</v>
      </c>
      <c r="F77" s="51">
        <v>33513447</v>
      </c>
      <c r="G77" s="50">
        <v>33513447</v>
      </c>
      <c r="H77" s="38">
        <f t="shared" si="29"/>
        <v>100</v>
      </c>
      <c r="I77" s="38">
        <f t="shared" si="30"/>
        <v>81.740114634146337</v>
      </c>
      <c r="J77" s="38">
        <f t="shared" si="31"/>
        <v>100</v>
      </c>
      <c r="K77" s="39">
        <f t="shared" si="32"/>
        <v>100</v>
      </c>
    </row>
    <row r="78" spans="1:11" ht="22.5" x14ac:dyDescent="0.25">
      <c r="A78" s="74" t="s">
        <v>120</v>
      </c>
      <c r="B78" s="55" t="s">
        <v>121</v>
      </c>
      <c r="C78" s="50">
        <v>200000000</v>
      </c>
      <c r="D78" s="50">
        <v>200000000</v>
      </c>
      <c r="E78" s="50">
        <v>200000000</v>
      </c>
      <c r="F78" s="51">
        <v>145468000</v>
      </c>
      <c r="G78" s="50">
        <v>133968000</v>
      </c>
      <c r="H78" s="38">
        <f t="shared" si="29"/>
        <v>100</v>
      </c>
      <c r="I78" s="38">
        <f t="shared" si="30"/>
        <v>100</v>
      </c>
      <c r="J78" s="38">
        <f t="shared" si="31"/>
        <v>72.733999999999995</v>
      </c>
      <c r="K78" s="39">
        <f t="shared" si="32"/>
        <v>92.094481260483406</v>
      </c>
    </row>
    <row r="79" spans="1:11" s="20" customFormat="1" ht="22.5" x14ac:dyDescent="0.25">
      <c r="A79" s="75" t="s">
        <v>122</v>
      </c>
      <c r="B79" s="52" t="s">
        <v>123</v>
      </c>
      <c r="C79" s="40">
        <f>C80+C83</f>
        <v>422282246</v>
      </c>
      <c r="D79" s="40">
        <f t="shared" ref="D79:G79" si="33">D80+D83</f>
        <v>308554668</v>
      </c>
      <c r="E79" s="40">
        <f t="shared" si="33"/>
        <v>283456258</v>
      </c>
      <c r="F79" s="40">
        <f t="shared" si="33"/>
        <v>143087850.75</v>
      </c>
      <c r="G79" s="40">
        <f t="shared" si="33"/>
        <v>143087850.75</v>
      </c>
      <c r="H79" s="41">
        <f t="shared" si="29"/>
        <v>73.068349645937985</v>
      </c>
      <c r="I79" s="41">
        <f t="shared" si="30"/>
        <v>91.865814196659628</v>
      </c>
      <c r="J79" s="41">
        <f t="shared" si="31"/>
        <v>50.479693678168857</v>
      </c>
      <c r="K79" s="42">
        <f t="shared" si="32"/>
        <v>100</v>
      </c>
    </row>
    <row r="80" spans="1:11" s="21" customFormat="1" ht="22.5" x14ac:dyDescent="0.25">
      <c r="A80" s="76" t="s">
        <v>124</v>
      </c>
      <c r="B80" s="53" t="s">
        <v>125</v>
      </c>
      <c r="C80" s="54">
        <f>C81+C82</f>
        <v>391636429</v>
      </c>
      <c r="D80" s="54">
        <f t="shared" ref="D80:G80" si="34">D81+D82</f>
        <v>278664428</v>
      </c>
      <c r="E80" s="54">
        <f t="shared" si="34"/>
        <v>260848458</v>
      </c>
      <c r="F80" s="54">
        <f t="shared" si="34"/>
        <v>126480050.75</v>
      </c>
      <c r="G80" s="54">
        <f t="shared" si="34"/>
        <v>126480050.75</v>
      </c>
      <c r="H80" s="64">
        <f t="shared" si="29"/>
        <v>71.153857855240531</v>
      </c>
      <c r="I80" s="64">
        <f t="shared" si="30"/>
        <v>93.606657969276213</v>
      </c>
      <c r="J80" s="64">
        <f t="shared" si="31"/>
        <v>48.487942662095399</v>
      </c>
      <c r="K80" s="65">
        <f t="shared" si="32"/>
        <v>100</v>
      </c>
    </row>
    <row r="81" spans="1:11" x14ac:dyDescent="0.25">
      <c r="A81" s="74" t="s">
        <v>126</v>
      </c>
      <c r="B81" s="55" t="s">
        <v>127</v>
      </c>
      <c r="C81" s="50">
        <v>112972001</v>
      </c>
      <c r="D81" s="50">
        <v>0</v>
      </c>
      <c r="E81" s="50">
        <v>0</v>
      </c>
      <c r="F81" s="51">
        <v>0</v>
      </c>
      <c r="G81" s="50">
        <v>0</v>
      </c>
      <c r="H81" s="38">
        <f t="shared" si="29"/>
        <v>0</v>
      </c>
      <c r="I81" s="38">
        <v>0</v>
      </c>
      <c r="J81" s="38">
        <v>0</v>
      </c>
      <c r="K81" s="39">
        <v>0</v>
      </c>
    </row>
    <row r="82" spans="1:11" ht="33.75" x14ac:dyDescent="0.25">
      <c r="A82" s="74" t="s">
        <v>128</v>
      </c>
      <c r="B82" s="55" t="s">
        <v>129</v>
      </c>
      <c r="C82" s="50">
        <v>278664428</v>
      </c>
      <c r="D82" s="50">
        <v>278664428</v>
      </c>
      <c r="E82" s="50">
        <v>260848458</v>
      </c>
      <c r="F82" s="51">
        <v>126480050.75</v>
      </c>
      <c r="G82" s="50">
        <v>126480050.75</v>
      </c>
      <c r="H82" s="38">
        <f t="shared" si="29"/>
        <v>100</v>
      </c>
      <c r="I82" s="38">
        <f t="shared" si="30"/>
        <v>93.606657969276213</v>
      </c>
      <c r="J82" s="38">
        <f t="shared" si="31"/>
        <v>48.487942662095399</v>
      </c>
      <c r="K82" s="39">
        <f t="shared" si="32"/>
        <v>100</v>
      </c>
    </row>
    <row r="83" spans="1:11" s="21" customFormat="1" ht="23.25" thickBot="1" x14ac:dyDescent="0.3">
      <c r="A83" s="90" t="s">
        <v>130</v>
      </c>
      <c r="B83" s="91" t="s">
        <v>131</v>
      </c>
      <c r="C83" s="92">
        <f>C84</f>
        <v>30645817</v>
      </c>
      <c r="D83" s="92">
        <f t="shared" ref="D83:G83" si="35">D84</f>
        <v>29890240</v>
      </c>
      <c r="E83" s="92">
        <f t="shared" si="35"/>
        <v>22607800</v>
      </c>
      <c r="F83" s="92">
        <f t="shared" si="35"/>
        <v>16607800</v>
      </c>
      <c r="G83" s="92">
        <f t="shared" si="35"/>
        <v>16607800</v>
      </c>
      <c r="H83" s="93">
        <f t="shared" si="29"/>
        <v>97.534485701588565</v>
      </c>
      <c r="I83" s="93">
        <f t="shared" si="30"/>
        <v>75.636060466560323</v>
      </c>
      <c r="J83" s="93">
        <f t="shared" si="31"/>
        <v>73.460487088526975</v>
      </c>
      <c r="K83" s="94">
        <f t="shared" si="32"/>
        <v>100</v>
      </c>
    </row>
    <row r="84" spans="1:11" ht="22.5" x14ac:dyDescent="0.25">
      <c r="A84" s="78" t="s">
        <v>132</v>
      </c>
      <c r="B84" s="61" t="s">
        <v>133</v>
      </c>
      <c r="C84" s="62">
        <v>30645817</v>
      </c>
      <c r="D84" s="62">
        <v>29890240</v>
      </c>
      <c r="E84" s="62">
        <v>22607800</v>
      </c>
      <c r="F84" s="63">
        <v>16607800</v>
      </c>
      <c r="G84" s="62">
        <v>16607800</v>
      </c>
      <c r="H84" s="35">
        <f t="shared" si="29"/>
        <v>97.534485701588565</v>
      </c>
      <c r="I84" s="35">
        <f t="shared" si="30"/>
        <v>75.636060466560323</v>
      </c>
      <c r="J84" s="35">
        <f t="shared" si="31"/>
        <v>73.460487088526975</v>
      </c>
      <c r="K84" s="36">
        <f t="shared" si="32"/>
        <v>100</v>
      </c>
    </row>
    <row r="85" spans="1:11" x14ac:dyDescent="0.25">
      <c r="A85" s="74"/>
      <c r="B85" s="55"/>
      <c r="C85" s="50"/>
      <c r="D85" s="50"/>
      <c r="E85" s="50"/>
      <c r="F85" s="51"/>
      <c r="G85" s="50"/>
      <c r="H85" s="38"/>
      <c r="I85" s="38"/>
      <c r="J85" s="38"/>
      <c r="K85" s="39"/>
    </row>
    <row r="86" spans="1:11" s="20" customFormat="1" x14ac:dyDescent="0.25">
      <c r="A86" s="75" t="s">
        <v>134</v>
      </c>
      <c r="B86" s="52" t="s">
        <v>135</v>
      </c>
      <c r="C86" s="40">
        <f>C87</f>
        <v>1000000000</v>
      </c>
      <c r="D86" s="40">
        <f t="shared" ref="D86:G87" si="36">D87</f>
        <v>1000000000</v>
      </c>
      <c r="E86" s="40">
        <f t="shared" si="36"/>
        <v>864097792</v>
      </c>
      <c r="F86" s="40">
        <f t="shared" si="36"/>
        <v>484831686.60000002</v>
      </c>
      <c r="G86" s="40">
        <f t="shared" si="36"/>
        <v>443200086.60000002</v>
      </c>
      <c r="H86" s="41">
        <f t="shared" si="29"/>
        <v>100</v>
      </c>
      <c r="I86" s="41">
        <f t="shared" si="30"/>
        <v>86.409779200000003</v>
      </c>
      <c r="J86" s="41">
        <f t="shared" si="31"/>
        <v>56.108427898864491</v>
      </c>
      <c r="K86" s="42">
        <f t="shared" si="32"/>
        <v>91.413184997880052</v>
      </c>
    </row>
    <row r="87" spans="1:11" s="21" customFormat="1" ht="22.5" x14ac:dyDescent="0.25">
      <c r="A87" s="76" t="s">
        <v>136</v>
      </c>
      <c r="B87" s="53" t="s">
        <v>137</v>
      </c>
      <c r="C87" s="54">
        <f>C88</f>
        <v>1000000000</v>
      </c>
      <c r="D87" s="54">
        <f t="shared" si="36"/>
        <v>1000000000</v>
      </c>
      <c r="E87" s="54">
        <f t="shared" si="36"/>
        <v>864097792</v>
      </c>
      <c r="F87" s="54">
        <f t="shared" si="36"/>
        <v>484831686.60000002</v>
      </c>
      <c r="G87" s="54">
        <f t="shared" si="36"/>
        <v>443200086.60000002</v>
      </c>
      <c r="H87" s="64">
        <f t="shared" si="29"/>
        <v>100</v>
      </c>
      <c r="I87" s="64">
        <f t="shared" si="30"/>
        <v>86.409779200000003</v>
      </c>
      <c r="J87" s="64">
        <f t="shared" si="31"/>
        <v>56.108427898864491</v>
      </c>
      <c r="K87" s="65">
        <f t="shared" si="32"/>
        <v>91.413184997880052</v>
      </c>
    </row>
    <row r="88" spans="1:11" ht="22.5" x14ac:dyDescent="0.25">
      <c r="A88" s="74" t="s">
        <v>138</v>
      </c>
      <c r="B88" s="55" t="s">
        <v>139</v>
      </c>
      <c r="C88" s="50">
        <v>1000000000</v>
      </c>
      <c r="D88" s="50">
        <v>1000000000</v>
      </c>
      <c r="E88" s="50">
        <v>864097792</v>
      </c>
      <c r="F88" s="51">
        <v>484831686.60000002</v>
      </c>
      <c r="G88" s="50">
        <v>443200086.60000002</v>
      </c>
      <c r="H88" s="38">
        <f t="shared" si="29"/>
        <v>100</v>
      </c>
      <c r="I88" s="38">
        <f t="shared" si="30"/>
        <v>86.409779200000003</v>
      </c>
      <c r="J88" s="38">
        <f t="shared" si="31"/>
        <v>56.108427898864491</v>
      </c>
      <c r="K88" s="39">
        <f t="shared" si="32"/>
        <v>91.413184997880052</v>
      </c>
    </row>
    <row r="89" spans="1:11" ht="22.5" x14ac:dyDescent="0.25">
      <c r="A89" s="74" t="s">
        <v>140</v>
      </c>
      <c r="B89" s="55" t="s">
        <v>141</v>
      </c>
      <c r="C89" s="50">
        <v>1000000000</v>
      </c>
      <c r="D89" s="50">
        <v>1000000000</v>
      </c>
      <c r="E89" s="50">
        <v>864097792</v>
      </c>
      <c r="F89" s="51">
        <v>484831686.60000002</v>
      </c>
      <c r="G89" s="50">
        <v>443200086.60000002</v>
      </c>
      <c r="H89" s="38">
        <f t="shared" si="29"/>
        <v>100</v>
      </c>
      <c r="I89" s="38">
        <f t="shared" si="30"/>
        <v>86.409779200000003</v>
      </c>
      <c r="J89" s="38">
        <f t="shared" si="31"/>
        <v>56.108427898864491</v>
      </c>
      <c r="K89" s="39">
        <f t="shared" si="32"/>
        <v>91.413184997880052</v>
      </c>
    </row>
    <row r="90" spans="1:11" x14ac:dyDescent="0.25">
      <c r="A90" s="74"/>
      <c r="B90" s="55"/>
      <c r="C90" s="50"/>
      <c r="D90" s="50"/>
      <c r="E90" s="50"/>
      <c r="F90" s="51"/>
      <c r="G90" s="50"/>
      <c r="H90" s="38"/>
      <c r="I90" s="38"/>
      <c r="J90" s="38"/>
      <c r="K90" s="39"/>
    </row>
    <row r="91" spans="1:11" s="20" customFormat="1" ht="22.5" x14ac:dyDescent="0.25">
      <c r="A91" s="75" t="s">
        <v>142</v>
      </c>
      <c r="B91" s="52" t="s">
        <v>143</v>
      </c>
      <c r="C91" s="40">
        <f>C92</f>
        <v>378024363</v>
      </c>
      <c r="D91" s="40">
        <f t="shared" ref="D91:G93" si="37">D92</f>
        <v>373125397</v>
      </c>
      <c r="E91" s="40">
        <f t="shared" si="37"/>
        <v>319798837</v>
      </c>
      <c r="F91" s="40">
        <f t="shared" si="37"/>
        <v>306498837</v>
      </c>
      <c r="G91" s="40">
        <f t="shared" si="37"/>
        <v>281242637</v>
      </c>
      <c r="H91" s="41">
        <f t="shared" si="29"/>
        <v>98.704060775045861</v>
      </c>
      <c r="I91" s="41">
        <f t="shared" si="30"/>
        <v>85.708139829463278</v>
      </c>
      <c r="J91" s="41">
        <f t="shared" si="31"/>
        <v>95.841135594873975</v>
      </c>
      <c r="K91" s="42">
        <f t="shared" si="32"/>
        <v>91.759772974277226</v>
      </c>
    </row>
    <row r="92" spans="1:11" s="21" customFormat="1" ht="22.5" x14ac:dyDescent="0.25">
      <c r="A92" s="76" t="s">
        <v>144</v>
      </c>
      <c r="B92" s="53" t="s">
        <v>145</v>
      </c>
      <c r="C92" s="54">
        <f>C93</f>
        <v>378024363</v>
      </c>
      <c r="D92" s="54">
        <f t="shared" si="37"/>
        <v>373125397</v>
      </c>
      <c r="E92" s="54">
        <f t="shared" si="37"/>
        <v>319798837</v>
      </c>
      <c r="F92" s="54">
        <f t="shared" si="37"/>
        <v>306498837</v>
      </c>
      <c r="G92" s="54">
        <f t="shared" si="37"/>
        <v>281242637</v>
      </c>
      <c r="H92" s="64">
        <f t="shared" si="29"/>
        <v>98.704060775045861</v>
      </c>
      <c r="I92" s="64">
        <f t="shared" si="30"/>
        <v>85.708139829463278</v>
      </c>
      <c r="J92" s="64">
        <f t="shared" si="31"/>
        <v>95.841135594873975</v>
      </c>
      <c r="K92" s="65">
        <f t="shared" si="32"/>
        <v>91.759772974277226</v>
      </c>
    </row>
    <row r="93" spans="1:11" s="21" customFormat="1" ht="22.5" x14ac:dyDescent="0.25">
      <c r="A93" s="76" t="s">
        <v>146</v>
      </c>
      <c r="B93" s="53" t="s">
        <v>147</v>
      </c>
      <c r="C93" s="54">
        <f>C94</f>
        <v>378024363</v>
      </c>
      <c r="D93" s="54">
        <f t="shared" si="37"/>
        <v>373125397</v>
      </c>
      <c r="E93" s="54">
        <f t="shared" si="37"/>
        <v>319798837</v>
      </c>
      <c r="F93" s="54">
        <f t="shared" si="37"/>
        <v>306498837</v>
      </c>
      <c r="G93" s="54">
        <f t="shared" si="37"/>
        <v>281242637</v>
      </c>
      <c r="H93" s="64">
        <f t="shared" si="29"/>
        <v>98.704060775045861</v>
      </c>
      <c r="I93" s="64">
        <f t="shared" si="30"/>
        <v>85.708139829463278</v>
      </c>
      <c r="J93" s="64">
        <f t="shared" si="31"/>
        <v>95.841135594873975</v>
      </c>
      <c r="K93" s="65">
        <f t="shared" si="32"/>
        <v>91.759772974277226</v>
      </c>
    </row>
    <row r="94" spans="1:11" x14ac:dyDescent="0.25">
      <c r="A94" s="74" t="s">
        <v>148</v>
      </c>
      <c r="B94" s="55" t="s">
        <v>103</v>
      </c>
      <c r="C94" s="50">
        <v>378024363</v>
      </c>
      <c r="D94" s="50">
        <v>373125397</v>
      </c>
      <c r="E94" s="50">
        <v>319798837</v>
      </c>
      <c r="F94" s="51">
        <v>306498837</v>
      </c>
      <c r="G94" s="50">
        <v>281242637</v>
      </c>
      <c r="H94" s="38">
        <f t="shared" si="29"/>
        <v>98.704060775045861</v>
      </c>
      <c r="I94" s="38">
        <f t="shared" si="30"/>
        <v>85.708139829463278</v>
      </c>
      <c r="J94" s="38">
        <f t="shared" si="31"/>
        <v>95.841135594873975</v>
      </c>
      <c r="K94" s="39">
        <f t="shared" si="32"/>
        <v>91.759772974277226</v>
      </c>
    </row>
    <row r="95" spans="1:11" x14ac:dyDescent="0.25">
      <c r="A95" s="74"/>
      <c r="B95" s="55"/>
      <c r="C95" s="50"/>
      <c r="D95" s="50"/>
      <c r="E95" s="50" t="s">
        <v>417</v>
      </c>
      <c r="F95" s="51"/>
      <c r="G95" s="50"/>
      <c r="H95" s="38"/>
      <c r="I95" s="38"/>
      <c r="J95" s="38"/>
      <c r="K95" s="39"/>
    </row>
    <row r="96" spans="1:11" s="20" customFormat="1" x14ac:dyDescent="0.25">
      <c r="A96" s="75" t="s">
        <v>149</v>
      </c>
      <c r="B96" s="52" t="s">
        <v>150</v>
      </c>
      <c r="C96" s="40">
        <f>C97+C118</f>
        <v>15954917247</v>
      </c>
      <c r="D96" s="40">
        <f t="shared" ref="D96:G96" si="38">D97+D118</f>
        <v>13058459478</v>
      </c>
      <c r="E96" s="40">
        <f t="shared" si="38"/>
        <v>12879033363</v>
      </c>
      <c r="F96" s="40">
        <f t="shared" si="38"/>
        <v>11503622152.299999</v>
      </c>
      <c r="G96" s="40">
        <f t="shared" si="38"/>
        <v>10997427321.99</v>
      </c>
      <c r="H96" s="41">
        <f t="shared" si="29"/>
        <v>81.84598688818258</v>
      </c>
      <c r="I96" s="41">
        <f t="shared" si="30"/>
        <v>98.625977931759223</v>
      </c>
      <c r="J96" s="41">
        <f t="shared" si="31"/>
        <v>89.320540044166663</v>
      </c>
      <c r="K96" s="42">
        <f t="shared" si="32"/>
        <v>95.599691787435901</v>
      </c>
    </row>
    <row r="97" spans="1:11" s="20" customFormat="1" x14ac:dyDescent="0.25">
      <c r="A97" s="75" t="s">
        <v>151</v>
      </c>
      <c r="B97" s="52" t="s">
        <v>152</v>
      </c>
      <c r="C97" s="40">
        <f>C98+C100+C114</f>
        <v>6536001112</v>
      </c>
      <c r="D97" s="40">
        <f t="shared" ref="D97:G97" si="39">D98+D100+D114</f>
        <v>5810333147</v>
      </c>
      <c r="E97" s="40">
        <f t="shared" si="39"/>
        <v>5771431576</v>
      </c>
      <c r="F97" s="40">
        <f t="shared" si="39"/>
        <v>5628964576</v>
      </c>
      <c r="G97" s="40">
        <f t="shared" si="39"/>
        <v>5620022376</v>
      </c>
      <c r="H97" s="41">
        <f t="shared" si="29"/>
        <v>88.897370845490158</v>
      </c>
      <c r="I97" s="41">
        <f t="shared" si="30"/>
        <v>99.330476067106659</v>
      </c>
      <c r="J97" s="41">
        <f t="shared" si="31"/>
        <v>97.53151366131695</v>
      </c>
      <c r="K97" s="42">
        <f t="shared" si="32"/>
        <v>99.841139522566436</v>
      </c>
    </row>
    <row r="98" spans="1:11" s="21" customFormat="1" ht="22.5" x14ac:dyDescent="0.25">
      <c r="A98" s="76" t="s">
        <v>153</v>
      </c>
      <c r="B98" s="53" t="s">
        <v>154</v>
      </c>
      <c r="C98" s="54">
        <f>C99</f>
        <v>2932522067</v>
      </c>
      <c r="D98" s="54">
        <f t="shared" ref="D98:G98" si="40">D99</f>
        <v>2273998023</v>
      </c>
      <c r="E98" s="54">
        <f t="shared" si="40"/>
        <v>2273998023</v>
      </c>
      <c r="F98" s="54">
        <f t="shared" si="40"/>
        <v>2273998023</v>
      </c>
      <c r="G98" s="54">
        <f t="shared" si="40"/>
        <v>2273998023</v>
      </c>
      <c r="H98" s="64">
        <f t="shared" si="29"/>
        <v>77.544106098622578</v>
      </c>
      <c r="I98" s="64">
        <f t="shared" si="30"/>
        <v>100</v>
      </c>
      <c r="J98" s="64">
        <f t="shared" si="31"/>
        <v>100</v>
      </c>
      <c r="K98" s="65">
        <f t="shared" si="32"/>
        <v>100</v>
      </c>
    </row>
    <row r="99" spans="1:11" ht="22.5" x14ac:dyDescent="0.25">
      <c r="A99" s="74" t="s">
        <v>155</v>
      </c>
      <c r="B99" s="55" t="s">
        <v>23</v>
      </c>
      <c r="C99" s="50">
        <v>2932522067</v>
      </c>
      <c r="D99" s="50">
        <v>2273998023</v>
      </c>
      <c r="E99" s="50">
        <v>2273998023</v>
      </c>
      <c r="F99" s="51">
        <v>2273998023</v>
      </c>
      <c r="G99" s="50">
        <v>2273998023</v>
      </c>
      <c r="H99" s="38">
        <f t="shared" si="29"/>
        <v>77.544106098622578</v>
      </c>
      <c r="I99" s="38">
        <f t="shared" si="30"/>
        <v>100</v>
      </c>
      <c r="J99" s="38">
        <f t="shared" si="31"/>
        <v>100</v>
      </c>
      <c r="K99" s="39">
        <f t="shared" si="32"/>
        <v>100</v>
      </c>
    </row>
    <row r="100" spans="1:11" s="21" customFormat="1" x14ac:dyDescent="0.25">
      <c r="A100" s="76" t="s">
        <v>156</v>
      </c>
      <c r="B100" s="53" t="s">
        <v>157</v>
      </c>
      <c r="C100" s="54">
        <f>C101+C102+C103+C104+C105+C106+C107+C108+C109+C110+C111+C112+C113</f>
        <v>2465034045</v>
      </c>
      <c r="D100" s="54">
        <f t="shared" ref="D100:G100" si="41">D101+D102+D103+D104+D105+D106+D107+D108+D109+D110+D111+D112+D113</f>
        <v>2416747889</v>
      </c>
      <c r="E100" s="54">
        <f t="shared" si="41"/>
        <v>2416046165</v>
      </c>
      <c r="F100" s="54">
        <f t="shared" si="41"/>
        <v>2416046165</v>
      </c>
      <c r="G100" s="54">
        <f t="shared" si="41"/>
        <v>2416046165</v>
      </c>
      <c r="H100" s="64">
        <f t="shared" si="29"/>
        <v>98.041156628325595</v>
      </c>
      <c r="I100" s="64">
        <f t="shared" si="30"/>
        <v>99.970964120701467</v>
      </c>
      <c r="J100" s="64">
        <f t="shared" si="31"/>
        <v>100</v>
      </c>
      <c r="K100" s="65">
        <f t="shared" si="32"/>
        <v>100</v>
      </c>
    </row>
    <row r="101" spans="1:11" x14ac:dyDescent="0.25">
      <c r="A101" s="74" t="s">
        <v>158</v>
      </c>
      <c r="B101" s="55" t="s">
        <v>159</v>
      </c>
      <c r="C101" s="50">
        <v>42500000</v>
      </c>
      <c r="D101" s="50">
        <v>42418604</v>
      </c>
      <c r="E101" s="50">
        <v>42418604</v>
      </c>
      <c r="F101" s="51">
        <v>42418604</v>
      </c>
      <c r="G101" s="50">
        <v>42418604</v>
      </c>
      <c r="H101" s="38">
        <f t="shared" si="29"/>
        <v>99.808480000000003</v>
      </c>
      <c r="I101" s="38">
        <f t="shared" si="30"/>
        <v>100</v>
      </c>
      <c r="J101" s="38">
        <f t="shared" si="31"/>
        <v>100</v>
      </c>
      <c r="K101" s="39">
        <f t="shared" si="32"/>
        <v>100</v>
      </c>
    </row>
    <row r="102" spans="1:11" ht="22.5" x14ac:dyDescent="0.25">
      <c r="A102" s="74" t="s">
        <v>160</v>
      </c>
      <c r="B102" s="55" t="s">
        <v>161</v>
      </c>
      <c r="C102" s="50">
        <v>402000000</v>
      </c>
      <c r="D102" s="50">
        <v>401647839</v>
      </c>
      <c r="E102" s="50">
        <v>401647839</v>
      </c>
      <c r="F102" s="51">
        <v>401647839</v>
      </c>
      <c r="G102" s="50">
        <v>401647839</v>
      </c>
      <c r="H102" s="38">
        <f t="shared" si="29"/>
        <v>99.912397761194029</v>
      </c>
      <c r="I102" s="38">
        <f t="shared" si="30"/>
        <v>100</v>
      </c>
      <c r="J102" s="38">
        <f t="shared" si="31"/>
        <v>100</v>
      </c>
      <c r="K102" s="39">
        <f t="shared" si="32"/>
        <v>100</v>
      </c>
    </row>
    <row r="103" spans="1:11" x14ac:dyDescent="0.25">
      <c r="A103" s="74" t="s">
        <v>162</v>
      </c>
      <c r="B103" s="55" t="s">
        <v>163</v>
      </c>
      <c r="C103" s="50">
        <v>230000000</v>
      </c>
      <c r="D103" s="50">
        <v>225298826</v>
      </c>
      <c r="E103" s="50">
        <v>225298826</v>
      </c>
      <c r="F103" s="51">
        <v>225298826</v>
      </c>
      <c r="G103" s="50">
        <v>225298826</v>
      </c>
      <c r="H103" s="38">
        <f t="shared" si="29"/>
        <v>97.956011304347825</v>
      </c>
      <c r="I103" s="38">
        <f t="shared" si="30"/>
        <v>100</v>
      </c>
      <c r="J103" s="38">
        <f t="shared" si="31"/>
        <v>100</v>
      </c>
      <c r="K103" s="39">
        <f t="shared" si="32"/>
        <v>100</v>
      </c>
    </row>
    <row r="104" spans="1:11" x14ac:dyDescent="0.25">
      <c r="A104" s="74" t="s">
        <v>164</v>
      </c>
      <c r="B104" s="55" t="s">
        <v>165</v>
      </c>
      <c r="C104" s="50">
        <v>15000000</v>
      </c>
      <c r="D104" s="50">
        <v>9774751</v>
      </c>
      <c r="E104" s="50">
        <v>9774751</v>
      </c>
      <c r="F104" s="51">
        <v>9774751</v>
      </c>
      <c r="G104" s="50">
        <v>9774751</v>
      </c>
      <c r="H104" s="38">
        <f t="shared" si="29"/>
        <v>65.16500666666667</v>
      </c>
      <c r="I104" s="38">
        <f t="shared" si="30"/>
        <v>100</v>
      </c>
      <c r="J104" s="38">
        <f t="shared" si="31"/>
        <v>100</v>
      </c>
      <c r="K104" s="39">
        <f t="shared" si="32"/>
        <v>100</v>
      </c>
    </row>
    <row r="105" spans="1:11" x14ac:dyDescent="0.25">
      <c r="A105" s="74" t="s">
        <v>166</v>
      </c>
      <c r="B105" s="55" t="s">
        <v>167</v>
      </c>
      <c r="C105" s="50">
        <v>38008017</v>
      </c>
      <c r="D105" s="50">
        <v>81841</v>
      </c>
      <c r="E105" s="50">
        <v>81841</v>
      </c>
      <c r="F105" s="51">
        <v>81841</v>
      </c>
      <c r="G105" s="50">
        <v>81841</v>
      </c>
      <c r="H105" s="38">
        <f t="shared" si="29"/>
        <v>0.21532562459125401</v>
      </c>
      <c r="I105" s="38">
        <f t="shared" si="30"/>
        <v>100</v>
      </c>
      <c r="J105" s="38">
        <f t="shared" si="31"/>
        <v>100</v>
      </c>
      <c r="K105" s="39">
        <f t="shared" si="32"/>
        <v>100</v>
      </c>
    </row>
    <row r="106" spans="1:11" x14ac:dyDescent="0.25">
      <c r="A106" s="74" t="s">
        <v>168</v>
      </c>
      <c r="B106" s="55" t="s">
        <v>169</v>
      </c>
      <c r="C106" s="50">
        <v>584915850</v>
      </c>
      <c r="D106" s="50">
        <v>584915850</v>
      </c>
      <c r="E106" s="50">
        <v>584915850</v>
      </c>
      <c r="F106" s="51">
        <v>584915850</v>
      </c>
      <c r="G106" s="50">
        <v>584915850</v>
      </c>
      <c r="H106" s="38">
        <f t="shared" si="29"/>
        <v>100</v>
      </c>
      <c r="I106" s="38">
        <f t="shared" si="30"/>
        <v>100</v>
      </c>
      <c r="J106" s="38">
        <f t="shared" si="31"/>
        <v>100</v>
      </c>
      <c r="K106" s="39">
        <f t="shared" si="32"/>
        <v>100</v>
      </c>
    </row>
    <row r="107" spans="1:11" x14ac:dyDescent="0.25">
      <c r="A107" s="74" t="s">
        <v>170</v>
      </c>
      <c r="B107" s="55" t="s">
        <v>171</v>
      </c>
      <c r="C107" s="50">
        <v>1344435</v>
      </c>
      <c r="D107" s="50">
        <v>1344435</v>
      </c>
      <c r="E107" s="50">
        <v>1344435</v>
      </c>
      <c r="F107" s="51">
        <v>1344435</v>
      </c>
      <c r="G107" s="50">
        <v>1344435</v>
      </c>
      <c r="H107" s="38">
        <f t="shared" si="29"/>
        <v>100</v>
      </c>
      <c r="I107" s="38">
        <f t="shared" si="30"/>
        <v>100</v>
      </c>
      <c r="J107" s="38">
        <f t="shared" si="31"/>
        <v>100</v>
      </c>
      <c r="K107" s="39">
        <f t="shared" si="32"/>
        <v>100</v>
      </c>
    </row>
    <row r="108" spans="1:11" x14ac:dyDescent="0.25">
      <c r="A108" s="74" t="s">
        <v>172</v>
      </c>
      <c r="B108" s="55" t="s">
        <v>173</v>
      </c>
      <c r="C108" s="50">
        <v>653982588</v>
      </c>
      <c r="D108" s="50">
        <v>653982588</v>
      </c>
      <c r="E108" s="50">
        <v>653982588</v>
      </c>
      <c r="F108" s="51">
        <v>653982588</v>
      </c>
      <c r="G108" s="50">
        <v>653982588</v>
      </c>
      <c r="H108" s="38">
        <f t="shared" si="29"/>
        <v>100</v>
      </c>
      <c r="I108" s="38">
        <f t="shared" si="30"/>
        <v>100</v>
      </c>
      <c r="J108" s="38">
        <f t="shared" si="31"/>
        <v>100</v>
      </c>
      <c r="K108" s="39">
        <f t="shared" si="32"/>
        <v>100</v>
      </c>
    </row>
    <row r="109" spans="1:11" ht="15.75" thickBot="1" x14ac:dyDescent="0.3">
      <c r="A109" s="77" t="s">
        <v>174</v>
      </c>
      <c r="B109" s="56" t="s">
        <v>175</v>
      </c>
      <c r="C109" s="57">
        <v>50000000</v>
      </c>
      <c r="D109" s="57">
        <v>50000000</v>
      </c>
      <c r="E109" s="57">
        <v>49298276</v>
      </c>
      <c r="F109" s="58">
        <v>49298276</v>
      </c>
      <c r="G109" s="57">
        <v>49298276</v>
      </c>
      <c r="H109" s="59">
        <f t="shared" si="29"/>
        <v>100</v>
      </c>
      <c r="I109" s="59">
        <f t="shared" si="30"/>
        <v>98.596552000000003</v>
      </c>
      <c r="J109" s="59">
        <f t="shared" si="31"/>
        <v>100</v>
      </c>
      <c r="K109" s="60">
        <f t="shared" si="32"/>
        <v>100</v>
      </c>
    </row>
    <row r="110" spans="1:11" ht="22.5" x14ac:dyDescent="0.25">
      <c r="A110" s="78" t="s">
        <v>176</v>
      </c>
      <c r="B110" s="61" t="s">
        <v>177</v>
      </c>
      <c r="C110" s="62">
        <v>145820095</v>
      </c>
      <c r="D110" s="62">
        <v>145820095</v>
      </c>
      <c r="E110" s="62">
        <v>145820095</v>
      </c>
      <c r="F110" s="63">
        <v>145820095</v>
      </c>
      <c r="G110" s="62">
        <v>145820095</v>
      </c>
      <c r="H110" s="35">
        <f t="shared" si="29"/>
        <v>100</v>
      </c>
      <c r="I110" s="35">
        <f t="shared" si="30"/>
        <v>100</v>
      </c>
      <c r="J110" s="35">
        <f t="shared" si="31"/>
        <v>100</v>
      </c>
      <c r="K110" s="36">
        <f t="shared" si="32"/>
        <v>100</v>
      </c>
    </row>
    <row r="111" spans="1:11" x14ac:dyDescent="0.25">
      <c r="A111" s="74" t="s">
        <v>178</v>
      </c>
      <c r="B111" s="55" t="s">
        <v>179</v>
      </c>
      <c r="C111" s="50">
        <v>153472587</v>
      </c>
      <c r="D111" s="50">
        <v>153472587</v>
      </c>
      <c r="E111" s="50">
        <v>153472587</v>
      </c>
      <c r="F111" s="51">
        <v>153472587</v>
      </c>
      <c r="G111" s="50">
        <v>153472587</v>
      </c>
      <c r="H111" s="38">
        <f t="shared" si="29"/>
        <v>100</v>
      </c>
      <c r="I111" s="38">
        <f t="shared" si="30"/>
        <v>100</v>
      </c>
      <c r="J111" s="38">
        <f t="shared" si="31"/>
        <v>100</v>
      </c>
      <c r="K111" s="39">
        <f t="shared" si="32"/>
        <v>100</v>
      </c>
    </row>
    <row r="112" spans="1:11" x14ac:dyDescent="0.25">
      <c r="A112" s="74" t="s">
        <v>180</v>
      </c>
      <c r="B112" s="55" t="s">
        <v>181</v>
      </c>
      <c r="C112" s="50">
        <v>110760699</v>
      </c>
      <c r="D112" s="50">
        <v>110760699</v>
      </c>
      <c r="E112" s="50">
        <v>110760699</v>
      </c>
      <c r="F112" s="51">
        <v>110760699</v>
      </c>
      <c r="G112" s="50">
        <v>110760699</v>
      </c>
      <c r="H112" s="38">
        <f t="shared" si="29"/>
        <v>100</v>
      </c>
      <c r="I112" s="38">
        <f t="shared" si="30"/>
        <v>100</v>
      </c>
      <c r="J112" s="38">
        <f t="shared" si="31"/>
        <v>100</v>
      </c>
      <c r="K112" s="39">
        <f t="shared" si="32"/>
        <v>100</v>
      </c>
    </row>
    <row r="113" spans="1:11" x14ac:dyDescent="0.25">
      <c r="A113" s="74" t="s">
        <v>182</v>
      </c>
      <c r="B113" s="55" t="s">
        <v>183</v>
      </c>
      <c r="C113" s="50">
        <v>37229774</v>
      </c>
      <c r="D113" s="50">
        <v>37229774</v>
      </c>
      <c r="E113" s="50">
        <v>37229774</v>
      </c>
      <c r="F113" s="51">
        <v>37229774</v>
      </c>
      <c r="G113" s="50">
        <v>37229774</v>
      </c>
      <c r="H113" s="38">
        <f t="shared" si="29"/>
        <v>100</v>
      </c>
      <c r="I113" s="38">
        <f t="shared" si="30"/>
        <v>100</v>
      </c>
      <c r="J113" s="38">
        <f t="shared" si="31"/>
        <v>100</v>
      </c>
      <c r="K113" s="39">
        <f t="shared" si="32"/>
        <v>100</v>
      </c>
    </row>
    <row r="114" spans="1:11" s="21" customFormat="1" ht="22.5" x14ac:dyDescent="0.25">
      <c r="A114" s="76" t="s">
        <v>184</v>
      </c>
      <c r="B114" s="53" t="s">
        <v>185</v>
      </c>
      <c r="C114" s="54">
        <f>C115+C116+C117</f>
        <v>1138445000</v>
      </c>
      <c r="D114" s="54">
        <f t="shared" ref="D114:G114" si="42">D115+D116+D117</f>
        <v>1119587235</v>
      </c>
      <c r="E114" s="54">
        <f t="shared" si="42"/>
        <v>1081387388</v>
      </c>
      <c r="F114" s="54">
        <f t="shared" si="42"/>
        <v>938920388</v>
      </c>
      <c r="G114" s="54">
        <f t="shared" si="42"/>
        <v>929978188</v>
      </c>
      <c r="H114" s="64">
        <f t="shared" si="29"/>
        <v>98.34355063266122</v>
      </c>
      <c r="I114" s="64">
        <f t="shared" si="30"/>
        <v>96.588041931364117</v>
      </c>
      <c r="J114" s="64">
        <f t="shared" si="31"/>
        <v>86.825535272471669</v>
      </c>
      <c r="K114" s="65">
        <f t="shared" si="32"/>
        <v>99.047608283483129</v>
      </c>
    </row>
    <row r="115" spans="1:11" x14ac:dyDescent="0.25">
      <c r="A115" s="74" t="s">
        <v>186</v>
      </c>
      <c r="B115" s="55" t="s">
        <v>187</v>
      </c>
      <c r="C115" s="50">
        <v>737000000</v>
      </c>
      <c r="D115" s="50">
        <v>728717235</v>
      </c>
      <c r="E115" s="50">
        <v>728717235</v>
      </c>
      <c r="F115" s="51">
        <v>728717235</v>
      </c>
      <c r="G115" s="50">
        <v>728717235</v>
      </c>
      <c r="H115" s="38">
        <f t="shared" si="29"/>
        <v>98.876151289009499</v>
      </c>
      <c r="I115" s="38">
        <f t="shared" si="30"/>
        <v>100</v>
      </c>
      <c r="J115" s="38">
        <f t="shared" si="31"/>
        <v>100</v>
      </c>
      <c r="K115" s="39">
        <f t="shared" si="32"/>
        <v>100</v>
      </c>
    </row>
    <row r="116" spans="1:11" x14ac:dyDescent="0.25">
      <c r="A116" s="74" t="s">
        <v>188</v>
      </c>
      <c r="B116" s="55" t="s">
        <v>73</v>
      </c>
      <c r="C116" s="50">
        <v>28000000</v>
      </c>
      <c r="D116" s="50">
        <v>28000000</v>
      </c>
      <c r="E116" s="50">
        <v>19225153</v>
      </c>
      <c r="F116" s="51">
        <v>19225153</v>
      </c>
      <c r="G116" s="50">
        <v>10282953</v>
      </c>
      <c r="H116" s="38">
        <f t="shared" si="29"/>
        <v>100</v>
      </c>
      <c r="I116" s="38">
        <f t="shared" si="30"/>
        <v>68.661260714285703</v>
      </c>
      <c r="J116" s="38">
        <f t="shared" si="31"/>
        <v>100</v>
      </c>
      <c r="K116" s="39">
        <f t="shared" si="32"/>
        <v>53.486976150462887</v>
      </c>
    </row>
    <row r="117" spans="1:11" x14ac:dyDescent="0.25">
      <c r="A117" s="74" t="s">
        <v>189</v>
      </c>
      <c r="B117" s="55" t="s">
        <v>77</v>
      </c>
      <c r="C117" s="50">
        <v>373445000</v>
      </c>
      <c r="D117" s="50">
        <v>362870000</v>
      </c>
      <c r="E117" s="50">
        <v>333445000</v>
      </c>
      <c r="F117" s="51">
        <v>190978000</v>
      </c>
      <c r="G117" s="50">
        <v>190978000</v>
      </c>
      <c r="H117" s="38">
        <f t="shared" si="29"/>
        <v>97.168257708631785</v>
      </c>
      <c r="I117" s="38">
        <f t="shared" si="30"/>
        <v>91.8910353570149</v>
      </c>
      <c r="J117" s="38">
        <f t="shared" si="31"/>
        <v>57.274213138598576</v>
      </c>
      <c r="K117" s="39">
        <f t="shared" si="32"/>
        <v>100</v>
      </c>
    </row>
    <row r="118" spans="1:11" s="20" customFormat="1" x14ac:dyDescent="0.25">
      <c r="A118" s="75" t="s">
        <v>190</v>
      </c>
      <c r="B118" s="52" t="s">
        <v>191</v>
      </c>
      <c r="C118" s="40">
        <f>C119+C121+C133+C137+C145</f>
        <v>9418916135</v>
      </c>
      <c r="D118" s="40">
        <f t="shared" ref="D118:G118" si="43">D119+D121+D133+D137+D145</f>
        <v>7248126331</v>
      </c>
      <c r="E118" s="40">
        <f t="shared" si="43"/>
        <v>7107601787</v>
      </c>
      <c r="F118" s="40">
        <f t="shared" si="43"/>
        <v>5874657576.3000002</v>
      </c>
      <c r="G118" s="40">
        <f t="shared" si="43"/>
        <v>5377404945.9899998</v>
      </c>
      <c r="H118" s="41">
        <f t="shared" si="29"/>
        <v>76.952870448293879</v>
      </c>
      <c r="I118" s="41">
        <f t="shared" si="30"/>
        <v>98.061229377322235</v>
      </c>
      <c r="J118" s="41">
        <f t="shared" si="31"/>
        <v>82.653161394676218</v>
      </c>
      <c r="K118" s="42">
        <f t="shared" si="32"/>
        <v>91.535632096821175</v>
      </c>
    </row>
    <row r="119" spans="1:11" s="21" customFormat="1" x14ac:dyDescent="0.25">
      <c r="A119" s="76" t="s">
        <v>192</v>
      </c>
      <c r="B119" s="53" t="s">
        <v>81</v>
      </c>
      <c r="C119" s="54">
        <f>C120</f>
        <v>1048038613</v>
      </c>
      <c r="D119" s="54">
        <f t="shared" ref="D119:G119" si="44">D120</f>
        <v>1029656736</v>
      </c>
      <c r="E119" s="54">
        <f t="shared" si="44"/>
        <v>1025100706</v>
      </c>
      <c r="F119" s="54">
        <f t="shared" si="44"/>
        <v>726650512</v>
      </c>
      <c r="G119" s="54">
        <f t="shared" si="44"/>
        <v>567197427</v>
      </c>
      <c r="H119" s="64">
        <f t="shared" si="29"/>
        <v>98.246068725714025</v>
      </c>
      <c r="I119" s="64">
        <f t="shared" si="30"/>
        <v>99.55751952658521</v>
      </c>
      <c r="J119" s="64">
        <f t="shared" si="31"/>
        <v>70.885768368595777</v>
      </c>
      <c r="K119" s="65">
        <f t="shared" si="32"/>
        <v>78.056427076459556</v>
      </c>
    </row>
    <row r="120" spans="1:11" x14ac:dyDescent="0.25">
      <c r="A120" s="74" t="s">
        <v>193</v>
      </c>
      <c r="B120" s="55" t="s">
        <v>83</v>
      </c>
      <c r="C120" s="50">
        <v>1048038613</v>
      </c>
      <c r="D120" s="50">
        <v>1029656736</v>
      </c>
      <c r="E120" s="50">
        <v>1025100706</v>
      </c>
      <c r="F120" s="51">
        <v>726650512</v>
      </c>
      <c r="G120" s="50">
        <v>567197427</v>
      </c>
      <c r="H120" s="38">
        <f t="shared" si="29"/>
        <v>98.246068725714025</v>
      </c>
      <c r="I120" s="38">
        <f t="shared" si="30"/>
        <v>99.55751952658521</v>
      </c>
      <c r="J120" s="38">
        <f t="shared" si="31"/>
        <v>70.885768368595777</v>
      </c>
      <c r="K120" s="39">
        <f t="shared" si="32"/>
        <v>78.056427076459556</v>
      </c>
    </row>
    <row r="121" spans="1:11" s="21" customFormat="1" x14ac:dyDescent="0.25">
      <c r="A121" s="76" t="s">
        <v>194</v>
      </c>
      <c r="B121" s="53" t="s">
        <v>195</v>
      </c>
      <c r="C121" s="54">
        <f>C122+C123+C124+C125+C126+C127+C128+C129+C130+C131+C132</f>
        <v>2466662858</v>
      </c>
      <c r="D121" s="54">
        <f t="shared" ref="D121:G121" si="45">D122+D123+D124+D125+D126+D127+D128+D129+D130+D131+D132</f>
        <v>2436339950</v>
      </c>
      <c r="E121" s="54">
        <f t="shared" si="45"/>
        <v>2348349973</v>
      </c>
      <c r="F121" s="54">
        <f t="shared" si="45"/>
        <v>2039427386.3</v>
      </c>
      <c r="G121" s="54">
        <f t="shared" si="45"/>
        <v>1804989986.99</v>
      </c>
      <c r="H121" s="64">
        <f t="shared" si="29"/>
        <v>98.770691020799404</v>
      </c>
      <c r="I121" s="64">
        <f t="shared" si="30"/>
        <v>96.388435981604289</v>
      </c>
      <c r="J121" s="64">
        <f t="shared" si="31"/>
        <v>86.845121457541794</v>
      </c>
      <c r="K121" s="65">
        <f t="shared" si="32"/>
        <v>88.504743984274697</v>
      </c>
    </row>
    <row r="122" spans="1:11" ht="22.5" x14ac:dyDescent="0.25">
      <c r="A122" s="74" t="s">
        <v>196</v>
      </c>
      <c r="B122" s="55" t="s">
        <v>87</v>
      </c>
      <c r="C122" s="50">
        <v>650910114</v>
      </c>
      <c r="D122" s="50">
        <v>650910114</v>
      </c>
      <c r="E122" s="50">
        <v>650910114</v>
      </c>
      <c r="F122" s="51">
        <v>563698701.91999996</v>
      </c>
      <c r="G122" s="50">
        <v>559880901.91999996</v>
      </c>
      <c r="H122" s="38">
        <f t="shared" si="29"/>
        <v>100</v>
      </c>
      <c r="I122" s="38">
        <f t="shared" si="30"/>
        <v>100</v>
      </c>
      <c r="J122" s="38">
        <f t="shared" si="31"/>
        <v>86.601619762202674</v>
      </c>
      <c r="K122" s="39">
        <f t="shared" si="32"/>
        <v>99.322723294022794</v>
      </c>
    </row>
    <row r="123" spans="1:11" x14ac:dyDescent="0.25">
      <c r="A123" s="74" t="s">
        <v>197</v>
      </c>
      <c r="B123" s="55" t="s">
        <v>198</v>
      </c>
      <c r="C123" s="50">
        <v>200000000</v>
      </c>
      <c r="D123" s="50">
        <v>200000000</v>
      </c>
      <c r="E123" s="50">
        <v>200000000</v>
      </c>
      <c r="F123" s="51">
        <v>133373594.40000001</v>
      </c>
      <c r="G123" s="50">
        <v>123691798.40000001</v>
      </c>
      <c r="H123" s="38">
        <f t="shared" si="29"/>
        <v>100</v>
      </c>
      <c r="I123" s="38">
        <f t="shared" si="30"/>
        <v>100</v>
      </c>
      <c r="J123" s="38">
        <f t="shared" si="31"/>
        <v>66.686797200000001</v>
      </c>
      <c r="K123" s="39">
        <f t="shared" si="32"/>
        <v>92.74084495993759</v>
      </c>
    </row>
    <row r="124" spans="1:11" x14ac:dyDescent="0.25">
      <c r="A124" s="74" t="s">
        <v>199</v>
      </c>
      <c r="B124" s="55" t="s">
        <v>89</v>
      </c>
      <c r="C124" s="50">
        <v>318775000</v>
      </c>
      <c r="D124" s="50">
        <v>318775000</v>
      </c>
      <c r="E124" s="50">
        <v>318775000</v>
      </c>
      <c r="F124" s="51">
        <v>313021319.25999999</v>
      </c>
      <c r="G124" s="50">
        <v>312904001.94999999</v>
      </c>
      <c r="H124" s="38">
        <f t="shared" si="29"/>
        <v>100</v>
      </c>
      <c r="I124" s="38">
        <f t="shared" si="30"/>
        <v>100</v>
      </c>
      <c r="J124" s="38">
        <f t="shared" si="31"/>
        <v>98.195065252921339</v>
      </c>
      <c r="K124" s="39">
        <f t="shared" si="32"/>
        <v>99.962520984105069</v>
      </c>
    </row>
    <row r="125" spans="1:11" x14ac:dyDescent="0.25">
      <c r="A125" s="74" t="s">
        <v>200</v>
      </c>
      <c r="B125" s="55" t="s">
        <v>91</v>
      </c>
      <c r="C125" s="50">
        <v>191071057</v>
      </c>
      <c r="D125" s="50">
        <v>191071057</v>
      </c>
      <c r="E125" s="50">
        <v>150071057</v>
      </c>
      <c r="F125" s="51">
        <v>98600050.959999993</v>
      </c>
      <c r="G125" s="50">
        <v>98600050.959999993</v>
      </c>
      <c r="H125" s="38">
        <f t="shared" si="29"/>
        <v>100</v>
      </c>
      <c r="I125" s="38">
        <f t="shared" si="30"/>
        <v>78.542014346003228</v>
      </c>
      <c r="J125" s="38">
        <f t="shared" si="31"/>
        <v>65.702243277995962</v>
      </c>
      <c r="K125" s="39">
        <f t="shared" si="32"/>
        <v>100</v>
      </c>
    </row>
    <row r="126" spans="1:11" x14ac:dyDescent="0.25">
      <c r="A126" s="74" t="s">
        <v>201</v>
      </c>
      <c r="B126" s="55" t="s">
        <v>93</v>
      </c>
      <c r="C126" s="50">
        <v>300000000</v>
      </c>
      <c r="D126" s="50">
        <v>300000000</v>
      </c>
      <c r="E126" s="50">
        <v>256503678</v>
      </c>
      <c r="F126" s="51">
        <v>256503678</v>
      </c>
      <c r="G126" s="50">
        <v>48792189</v>
      </c>
      <c r="H126" s="38">
        <f t="shared" si="29"/>
        <v>100</v>
      </c>
      <c r="I126" s="38">
        <f t="shared" si="30"/>
        <v>85.501226000000003</v>
      </c>
      <c r="J126" s="38">
        <f t="shared" si="31"/>
        <v>100</v>
      </c>
      <c r="K126" s="39">
        <f t="shared" si="32"/>
        <v>19.022023146194421</v>
      </c>
    </row>
    <row r="127" spans="1:11" ht="22.5" x14ac:dyDescent="0.25">
      <c r="A127" s="74" t="s">
        <v>202</v>
      </c>
      <c r="B127" s="55" t="s">
        <v>203</v>
      </c>
      <c r="C127" s="50">
        <v>139940146</v>
      </c>
      <c r="D127" s="50">
        <v>139940146</v>
      </c>
      <c r="E127" s="50">
        <v>139940146</v>
      </c>
      <c r="F127" s="51">
        <v>107019283</v>
      </c>
      <c r="G127" s="50">
        <v>107019283</v>
      </c>
      <c r="H127" s="38">
        <f t="shared" si="29"/>
        <v>100</v>
      </c>
      <c r="I127" s="38">
        <f t="shared" si="30"/>
        <v>100</v>
      </c>
      <c r="J127" s="38">
        <f t="shared" si="31"/>
        <v>76.475040264714309</v>
      </c>
      <c r="K127" s="39">
        <f t="shared" si="32"/>
        <v>100</v>
      </c>
    </row>
    <row r="128" spans="1:11" x14ac:dyDescent="0.25">
      <c r="A128" s="74" t="s">
        <v>204</v>
      </c>
      <c r="B128" s="55" t="s">
        <v>95</v>
      </c>
      <c r="C128" s="50">
        <v>75000000</v>
      </c>
      <c r="D128" s="50">
        <v>75000000</v>
      </c>
      <c r="E128" s="50">
        <v>75000000</v>
      </c>
      <c r="F128" s="51">
        <v>23542672.760000002</v>
      </c>
      <c r="G128" s="50">
        <v>23542672.760000002</v>
      </c>
      <c r="H128" s="38">
        <f t="shared" si="29"/>
        <v>100</v>
      </c>
      <c r="I128" s="38">
        <f t="shared" si="30"/>
        <v>100</v>
      </c>
      <c r="J128" s="38">
        <f t="shared" si="31"/>
        <v>31.390230346666669</v>
      </c>
      <c r="K128" s="39">
        <f t="shared" si="32"/>
        <v>100</v>
      </c>
    </row>
    <row r="129" spans="1:11" ht="22.5" x14ac:dyDescent="0.25">
      <c r="A129" s="74" t="s">
        <v>205</v>
      </c>
      <c r="B129" s="55" t="s">
        <v>97</v>
      </c>
      <c r="C129" s="50">
        <v>95432183</v>
      </c>
      <c r="D129" s="50">
        <v>86300412</v>
      </c>
      <c r="E129" s="50">
        <v>84288177</v>
      </c>
      <c r="F129" s="51">
        <v>84288177</v>
      </c>
      <c r="G129" s="50">
        <v>75432180</v>
      </c>
      <c r="H129" s="38">
        <f t="shared" si="29"/>
        <v>90.431141033418456</v>
      </c>
      <c r="I129" s="38">
        <f t="shared" si="30"/>
        <v>97.668336739806065</v>
      </c>
      <c r="J129" s="38">
        <f t="shared" si="31"/>
        <v>100</v>
      </c>
      <c r="K129" s="39">
        <f t="shared" si="32"/>
        <v>89.493191909940109</v>
      </c>
    </row>
    <row r="130" spans="1:11" x14ac:dyDescent="0.25">
      <c r="A130" s="74" t="s">
        <v>206</v>
      </c>
      <c r="B130" s="55" t="s">
        <v>207</v>
      </c>
      <c r="C130" s="50">
        <v>252250000</v>
      </c>
      <c r="D130" s="50">
        <v>231058863</v>
      </c>
      <c r="E130" s="50">
        <v>231058863</v>
      </c>
      <c r="F130" s="51">
        <v>223245971</v>
      </c>
      <c r="G130" s="50">
        <v>223245971</v>
      </c>
      <c r="H130" s="38">
        <f t="shared" si="29"/>
        <v>91.599152824578795</v>
      </c>
      <c r="I130" s="38">
        <f t="shared" si="30"/>
        <v>100</v>
      </c>
      <c r="J130" s="38">
        <f t="shared" si="31"/>
        <v>96.61865729859494</v>
      </c>
      <c r="K130" s="39">
        <f t="shared" si="32"/>
        <v>100</v>
      </c>
    </row>
    <row r="131" spans="1:11" ht="22.5" x14ac:dyDescent="0.25">
      <c r="A131" s="74" t="s">
        <v>208</v>
      </c>
      <c r="B131" s="55" t="s">
        <v>209</v>
      </c>
      <c r="C131" s="50">
        <v>25000000</v>
      </c>
      <c r="D131" s="50">
        <v>25000000</v>
      </c>
      <c r="E131" s="50">
        <v>25000000</v>
      </c>
      <c r="F131" s="51">
        <v>19331000</v>
      </c>
      <c r="G131" s="50">
        <v>15078000</v>
      </c>
      <c r="H131" s="38">
        <f t="shared" si="29"/>
        <v>100</v>
      </c>
      <c r="I131" s="38">
        <f t="shared" si="30"/>
        <v>100</v>
      </c>
      <c r="J131" s="38">
        <f t="shared" si="31"/>
        <v>77.323999999999998</v>
      </c>
      <c r="K131" s="39">
        <f t="shared" si="32"/>
        <v>77.999068853137445</v>
      </c>
    </row>
    <row r="132" spans="1:11" x14ac:dyDescent="0.25">
      <c r="A132" s="74" t="s">
        <v>210</v>
      </c>
      <c r="B132" s="55" t="s">
        <v>99</v>
      </c>
      <c r="C132" s="50">
        <v>218284358</v>
      </c>
      <c r="D132" s="50">
        <v>218284358</v>
      </c>
      <c r="E132" s="50">
        <v>216802938</v>
      </c>
      <c r="F132" s="51">
        <v>216802938</v>
      </c>
      <c r="G132" s="50">
        <v>216802938</v>
      </c>
      <c r="H132" s="38">
        <f t="shared" si="29"/>
        <v>100</v>
      </c>
      <c r="I132" s="38">
        <f t="shared" si="30"/>
        <v>99.321334788450571</v>
      </c>
      <c r="J132" s="38">
        <f t="shared" si="31"/>
        <v>100</v>
      </c>
      <c r="K132" s="39">
        <f t="shared" si="32"/>
        <v>100</v>
      </c>
    </row>
    <row r="133" spans="1:11" s="21" customFormat="1" x14ac:dyDescent="0.25">
      <c r="A133" s="76" t="s">
        <v>211</v>
      </c>
      <c r="B133" s="53" t="s">
        <v>212</v>
      </c>
      <c r="C133" s="54">
        <f>C134+C135+C136</f>
        <v>1482536139</v>
      </c>
      <c r="D133" s="54">
        <f t="shared" ref="D133:G133" si="46">D134+D135+D136</f>
        <v>1414267714</v>
      </c>
      <c r="E133" s="54">
        <f t="shared" si="46"/>
        <v>1390860099</v>
      </c>
      <c r="F133" s="54">
        <f t="shared" si="46"/>
        <v>808526653</v>
      </c>
      <c r="G133" s="54">
        <f t="shared" si="46"/>
        <v>806235681</v>
      </c>
      <c r="H133" s="64">
        <f t="shared" si="29"/>
        <v>95.395159470038394</v>
      </c>
      <c r="I133" s="64">
        <f t="shared" si="30"/>
        <v>98.344895045804606</v>
      </c>
      <c r="J133" s="64">
        <f t="shared" si="31"/>
        <v>58.131414768553228</v>
      </c>
      <c r="K133" s="65">
        <f t="shared" si="32"/>
        <v>99.716648549370703</v>
      </c>
    </row>
    <row r="134" spans="1:11" x14ac:dyDescent="0.25">
      <c r="A134" s="74" t="s">
        <v>213</v>
      </c>
      <c r="B134" s="55" t="s">
        <v>103</v>
      </c>
      <c r="C134" s="50">
        <v>1157436139</v>
      </c>
      <c r="D134" s="50">
        <v>1157436139</v>
      </c>
      <c r="E134" s="50">
        <v>1145791993</v>
      </c>
      <c r="F134" s="51">
        <v>626045619</v>
      </c>
      <c r="G134" s="50">
        <v>623754647</v>
      </c>
      <c r="H134" s="38">
        <f t="shared" si="29"/>
        <v>100</v>
      </c>
      <c r="I134" s="38">
        <f t="shared" si="30"/>
        <v>98.993970759366448</v>
      </c>
      <c r="J134" s="38">
        <f t="shared" si="31"/>
        <v>54.638679867262788</v>
      </c>
      <c r="K134" s="39">
        <f t="shared" si="32"/>
        <v>99.634056699628474</v>
      </c>
    </row>
    <row r="135" spans="1:11" x14ac:dyDescent="0.25">
      <c r="A135" s="74" t="s">
        <v>214</v>
      </c>
      <c r="B135" s="55" t="s">
        <v>215</v>
      </c>
      <c r="C135" s="50">
        <v>260000000</v>
      </c>
      <c r="D135" s="50">
        <v>212740024</v>
      </c>
      <c r="E135" s="50">
        <v>212740024</v>
      </c>
      <c r="F135" s="51">
        <v>182152952</v>
      </c>
      <c r="G135" s="50">
        <v>182152952</v>
      </c>
      <c r="H135" s="38">
        <f t="shared" si="29"/>
        <v>81.823086153846162</v>
      </c>
      <c r="I135" s="38">
        <f t="shared" si="30"/>
        <v>100</v>
      </c>
      <c r="J135" s="38">
        <f t="shared" si="31"/>
        <v>85.622323705293937</v>
      </c>
      <c r="K135" s="39">
        <f t="shared" si="32"/>
        <v>100</v>
      </c>
    </row>
    <row r="136" spans="1:11" ht="15.75" thickBot="1" x14ac:dyDescent="0.3">
      <c r="A136" s="77" t="s">
        <v>216</v>
      </c>
      <c r="B136" s="56" t="s">
        <v>217</v>
      </c>
      <c r="C136" s="57">
        <v>65100000</v>
      </c>
      <c r="D136" s="57">
        <v>44091551</v>
      </c>
      <c r="E136" s="57">
        <v>32328082</v>
      </c>
      <c r="F136" s="58">
        <v>328082</v>
      </c>
      <c r="G136" s="57">
        <v>328082</v>
      </c>
      <c r="H136" s="59">
        <f t="shared" si="29"/>
        <v>67.728956989247308</v>
      </c>
      <c r="I136" s="59">
        <f t="shared" si="30"/>
        <v>73.320355639110986</v>
      </c>
      <c r="J136" s="59">
        <f t="shared" si="31"/>
        <v>1.0148514223639993</v>
      </c>
      <c r="K136" s="60">
        <f t="shared" si="32"/>
        <v>100</v>
      </c>
    </row>
    <row r="137" spans="1:11" s="21" customFormat="1" x14ac:dyDescent="0.25">
      <c r="A137" s="79" t="s">
        <v>218</v>
      </c>
      <c r="B137" s="66" t="s">
        <v>219</v>
      </c>
      <c r="C137" s="67">
        <f>C138+C139+C140+C141+C142+C143+C144</f>
        <v>4204673691</v>
      </c>
      <c r="D137" s="67">
        <f t="shared" ref="D137:G137" si="47">D138+D139+D140+D141+D142+D143+D144</f>
        <v>2150857097</v>
      </c>
      <c r="E137" s="67">
        <f t="shared" si="47"/>
        <v>2140664208</v>
      </c>
      <c r="F137" s="67">
        <f t="shared" si="47"/>
        <v>2109439224</v>
      </c>
      <c r="G137" s="67">
        <f t="shared" si="47"/>
        <v>2008368050</v>
      </c>
      <c r="H137" s="68">
        <f t="shared" si="29"/>
        <v>51.153959975630372</v>
      </c>
      <c r="I137" s="68">
        <f t="shared" si="30"/>
        <v>99.526101059237419</v>
      </c>
      <c r="J137" s="68">
        <f t="shared" si="31"/>
        <v>98.541341333063485</v>
      </c>
      <c r="K137" s="69">
        <f t="shared" si="32"/>
        <v>95.208623559756091</v>
      </c>
    </row>
    <row r="138" spans="1:11" x14ac:dyDescent="0.25">
      <c r="A138" s="74" t="s">
        <v>220</v>
      </c>
      <c r="B138" s="55" t="s">
        <v>221</v>
      </c>
      <c r="C138" s="50">
        <v>24511499</v>
      </c>
      <c r="D138" s="50">
        <v>24511499</v>
      </c>
      <c r="E138" s="50">
        <v>24511499</v>
      </c>
      <c r="F138" s="51">
        <v>24511499</v>
      </c>
      <c r="G138" s="50">
        <v>24511499</v>
      </c>
      <c r="H138" s="38">
        <f t="shared" si="29"/>
        <v>100</v>
      </c>
      <c r="I138" s="38">
        <f t="shared" si="30"/>
        <v>100</v>
      </c>
      <c r="J138" s="38">
        <f t="shared" si="31"/>
        <v>100</v>
      </c>
      <c r="K138" s="39">
        <f t="shared" si="32"/>
        <v>100</v>
      </c>
    </row>
    <row r="139" spans="1:11" x14ac:dyDescent="0.25">
      <c r="A139" s="74" t="s">
        <v>222</v>
      </c>
      <c r="B139" s="55" t="s">
        <v>107</v>
      </c>
      <c r="C139" s="50">
        <v>1802392808</v>
      </c>
      <c r="D139" s="50">
        <v>1802392808</v>
      </c>
      <c r="E139" s="50">
        <v>1801066504</v>
      </c>
      <c r="F139" s="51">
        <v>1782404504</v>
      </c>
      <c r="G139" s="50">
        <v>1755695204</v>
      </c>
      <c r="H139" s="38">
        <f t="shared" si="29"/>
        <v>100</v>
      </c>
      <c r="I139" s="38">
        <f t="shared" si="30"/>
        <v>99.92641426474222</v>
      </c>
      <c r="J139" s="38">
        <f t="shared" si="31"/>
        <v>98.96383615160498</v>
      </c>
      <c r="K139" s="39">
        <f t="shared" si="32"/>
        <v>98.501501766851462</v>
      </c>
    </row>
    <row r="140" spans="1:11" x14ac:dyDescent="0.25">
      <c r="A140" s="74" t="s">
        <v>223</v>
      </c>
      <c r="B140" s="55" t="s">
        <v>224</v>
      </c>
      <c r="C140" s="50">
        <v>190423023</v>
      </c>
      <c r="D140" s="50">
        <v>172096608</v>
      </c>
      <c r="E140" s="50">
        <v>168378023</v>
      </c>
      <c r="F140" s="51">
        <v>168378023</v>
      </c>
      <c r="G140" s="50">
        <v>94606323</v>
      </c>
      <c r="H140" s="38">
        <f t="shared" si="29"/>
        <v>90.375945769960808</v>
      </c>
      <c r="I140" s="38">
        <f t="shared" si="30"/>
        <v>97.83924561720589</v>
      </c>
      <c r="J140" s="38">
        <f t="shared" si="31"/>
        <v>100</v>
      </c>
      <c r="K140" s="39">
        <f t="shared" si="32"/>
        <v>56.186859374159539</v>
      </c>
    </row>
    <row r="141" spans="1:11" x14ac:dyDescent="0.25">
      <c r="A141" s="74" t="s">
        <v>225</v>
      </c>
      <c r="B141" s="55" t="s">
        <v>226</v>
      </c>
      <c r="C141" s="50">
        <v>138932461</v>
      </c>
      <c r="D141" s="50">
        <v>134151579</v>
      </c>
      <c r="E141" s="50">
        <v>131003579</v>
      </c>
      <c r="F141" s="51">
        <v>118440595</v>
      </c>
      <c r="G141" s="50">
        <v>117850421</v>
      </c>
      <c r="H141" s="38">
        <f t="shared" si="29"/>
        <v>96.558844516545349</v>
      </c>
      <c r="I141" s="38">
        <f t="shared" si="30"/>
        <v>97.653400710251788</v>
      </c>
      <c r="J141" s="38">
        <f t="shared" si="31"/>
        <v>90.410197877112964</v>
      </c>
      <c r="K141" s="39">
        <f t="shared" si="32"/>
        <v>99.501713073967593</v>
      </c>
    </row>
    <row r="142" spans="1:11" x14ac:dyDescent="0.25">
      <c r="A142" s="74" t="s">
        <v>227</v>
      </c>
      <c r="B142" s="55" t="s">
        <v>228</v>
      </c>
      <c r="C142" s="50">
        <v>2225000</v>
      </c>
      <c r="D142" s="50">
        <v>2225000</v>
      </c>
      <c r="E142" s="50">
        <v>2225000</v>
      </c>
      <c r="F142" s="51">
        <v>2225000</v>
      </c>
      <c r="G142" s="50">
        <v>2225000</v>
      </c>
      <c r="H142" s="38">
        <f t="shared" si="29"/>
        <v>100</v>
      </c>
      <c r="I142" s="38">
        <f t="shared" si="30"/>
        <v>100</v>
      </c>
      <c r="J142" s="38">
        <f t="shared" si="31"/>
        <v>100</v>
      </c>
      <c r="K142" s="39">
        <f t="shared" si="32"/>
        <v>100</v>
      </c>
    </row>
    <row r="143" spans="1:11" x14ac:dyDescent="0.25">
      <c r="A143" s="74" t="s">
        <v>229</v>
      </c>
      <c r="B143" s="55" t="s">
        <v>230</v>
      </c>
      <c r="C143" s="50">
        <v>15479603</v>
      </c>
      <c r="D143" s="50">
        <v>15479603</v>
      </c>
      <c r="E143" s="50">
        <v>13479603</v>
      </c>
      <c r="F143" s="51">
        <v>13479603</v>
      </c>
      <c r="G143" s="50">
        <v>13479603</v>
      </c>
      <c r="H143" s="38">
        <f t="shared" ref="H143:H214" si="48">D143/C143*100</f>
        <v>100</v>
      </c>
      <c r="I143" s="38">
        <f t="shared" ref="I143:I214" si="49">E143/D143*100</f>
        <v>87.079772007072791</v>
      </c>
      <c r="J143" s="38">
        <f t="shared" ref="J143:J214" si="50">F143/E143*100</f>
        <v>100</v>
      </c>
      <c r="K143" s="39">
        <f t="shared" ref="K143:K214" si="51">G143/F143*100</f>
        <v>100</v>
      </c>
    </row>
    <row r="144" spans="1:11" x14ac:dyDescent="0.25">
      <c r="A144" s="74" t="s">
        <v>231</v>
      </c>
      <c r="B144" s="55" t="s">
        <v>232</v>
      </c>
      <c r="C144" s="50">
        <v>2030709297</v>
      </c>
      <c r="D144" s="50">
        <v>0</v>
      </c>
      <c r="E144" s="50">
        <v>0</v>
      </c>
      <c r="F144" s="51">
        <v>0</v>
      </c>
      <c r="G144" s="50">
        <v>0</v>
      </c>
      <c r="H144" s="38">
        <f t="shared" si="48"/>
        <v>0</v>
      </c>
      <c r="I144" s="38">
        <v>0</v>
      </c>
      <c r="J144" s="38">
        <v>0</v>
      </c>
      <c r="K144" s="39">
        <v>0</v>
      </c>
    </row>
    <row r="145" spans="1:11" s="21" customFormat="1" ht="22.5" x14ac:dyDescent="0.25">
      <c r="A145" s="76" t="s">
        <v>233</v>
      </c>
      <c r="B145" s="53" t="s">
        <v>234</v>
      </c>
      <c r="C145" s="54">
        <f>C146+C147</f>
        <v>217004834</v>
      </c>
      <c r="D145" s="54">
        <f t="shared" ref="D145:G145" si="52">D146+D147</f>
        <v>217004834</v>
      </c>
      <c r="E145" s="54">
        <f t="shared" si="52"/>
        <v>202626801</v>
      </c>
      <c r="F145" s="54">
        <f t="shared" si="52"/>
        <v>190613801</v>
      </c>
      <c r="G145" s="54">
        <f t="shared" si="52"/>
        <v>190613801</v>
      </c>
      <c r="H145" s="64">
        <f t="shared" si="48"/>
        <v>100</v>
      </c>
      <c r="I145" s="64">
        <f t="shared" si="49"/>
        <v>93.374325937826811</v>
      </c>
      <c r="J145" s="64">
        <f t="shared" si="50"/>
        <v>94.071366699413076</v>
      </c>
      <c r="K145" s="65">
        <f t="shared" si="51"/>
        <v>100</v>
      </c>
    </row>
    <row r="146" spans="1:11" x14ac:dyDescent="0.25">
      <c r="A146" s="74" t="s">
        <v>235</v>
      </c>
      <c r="B146" s="55" t="s">
        <v>236</v>
      </c>
      <c r="C146" s="50">
        <v>42320838</v>
      </c>
      <c r="D146" s="50">
        <v>42320838</v>
      </c>
      <c r="E146" s="50">
        <v>27942805</v>
      </c>
      <c r="F146" s="51">
        <v>27942805</v>
      </c>
      <c r="G146" s="50">
        <v>27942805</v>
      </c>
      <c r="H146" s="38">
        <f t="shared" si="48"/>
        <v>100</v>
      </c>
      <c r="I146" s="38">
        <f t="shared" si="49"/>
        <v>66.026114605764661</v>
      </c>
      <c r="J146" s="38">
        <f t="shared" si="50"/>
        <v>100</v>
      </c>
      <c r="K146" s="39">
        <f t="shared" si="51"/>
        <v>100</v>
      </c>
    </row>
    <row r="147" spans="1:11" x14ac:dyDescent="0.25">
      <c r="A147" s="74" t="s">
        <v>237</v>
      </c>
      <c r="B147" s="55" t="s">
        <v>238</v>
      </c>
      <c r="C147" s="50">
        <v>174683996</v>
      </c>
      <c r="D147" s="50">
        <v>174683996</v>
      </c>
      <c r="E147" s="50">
        <v>174683996</v>
      </c>
      <c r="F147" s="51">
        <v>162670996</v>
      </c>
      <c r="G147" s="50">
        <v>162670996</v>
      </c>
      <c r="H147" s="38">
        <f t="shared" si="48"/>
        <v>100</v>
      </c>
      <c r="I147" s="38">
        <f t="shared" si="49"/>
        <v>100</v>
      </c>
      <c r="J147" s="38">
        <f t="shared" si="50"/>
        <v>93.123010536122607</v>
      </c>
      <c r="K147" s="39">
        <f t="shared" si="51"/>
        <v>100</v>
      </c>
    </row>
    <row r="148" spans="1:11" x14ac:dyDescent="0.25">
      <c r="A148" s="74"/>
      <c r="B148" s="55"/>
      <c r="C148" s="50"/>
      <c r="D148" s="50"/>
      <c r="E148" s="50"/>
      <c r="F148" s="51"/>
      <c r="G148" s="50"/>
      <c r="H148" s="38"/>
      <c r="I148" s="38"/>
      <c r="J148" s="38"/>
      <c r="K148" s="39"/>
    </row>
    <row r="149" spans="1:11" s="20" customFormat="1" x14ac:dyDescent="0.25">
      <c r="A149" s="75" t="s">
        <v>239</v>
      </c>
      <c r="B149" s="52" t="s">
        <v>240</v>
      </c>
      <c r="C149" s="40">
        <f>C150+C156+C161</f>
        <v>51642978737</v>
      </c>
      <c r="D149" s="40">
        <f t="shared" ref="D149:G149" si="53">D150+D156+D161</f>
        <v>33778892223</v>
      </c>
      <c r="E149" s="40">
        <f t="shared" si="53"/>
        <v>33771801723</v>
      </c>
      <c r="F149" s="40">
        <f t="shared" si="53"/>
        <v>33771801723</v>
      </c>
      <c r="G149" s="40">
        <f t="shared" si="53"/>
        <v>31119008130</v>
      </c>
      <c r="H149" s="41">
        <f t="shared" si="48"/>
        <v>65.408489303113839</v>
      </c>
      <c r="I149" s="41">
        <f t="shared" si="49"/>
        <v>99.979009080720616</v>
      </c>
      <c r="J149" s="41">
        <f t="shared" si="50"/>
        <v>100</v>
      </c>
      <c r="K149" s="42">
        <f t="shared" si="51"/>
        <v>92.14494502023166</v>
      </c>
    </row>
    <row r="150" spans="1:11" s="20" customFormat="1" x14ac:dyDescent="0.25">
      <c r="A150" s="75" t="s">
        <v>241</v>
      </c>
      <c r="B150" s="52" t="s">
        <v>242</v>
      </c>
      <c r="C150" s="40">
        <f>C151+C153</f>
        <v>37778749948</v>
      </c>
      <c r="D150" s="40">
        <f t="shared" ref="D150:G150" si="54">D151+D153</f>
        <v>33778892223</v>
      </c>
      <c r="E150" s="40">
        <f t="shared" si="54"/>
        <v>33771801723</v>
      </c>
      <c r="F150" s="40">
        <f t="shared" si="54"/>
        <v>33771801723</v>
      </c>
      <c r="G150" s="40">
        <f t="shared" si="54"/>
        <v>31119008130</v>
      </c>
      <c r="H150" s="41">
        <f t="shared" si="48"/>
        <v>89.412413776248428</v>
      </c>
      <c r="I150" s="41">
        <f t="shared" si="49"/>
        <v>99.979009080720616</v>
      </c>
      <c r="J150" s="41">
        <f t="shared" si="50"/>
        <v>100</v>
      </c>
      <c r="K150" s="42">
        <f t="shared" si="51"/>
        <v>92.14494502023166</v>
      </c>
    </row>
    <row r="151" spans="1:11" s="21" customFormat="1" x14ac:dyDescent="0.25">
      <c r="A151" s="76" t="s">
        <v>243</v>
      </c>
      <c r="B151" s="53" t="s">
        <v>244</v>
      </c>
      <c r="C151" s="54">
        <f>C152</f>
        <v>37724129851</v>
      </c>
      <c r="D151" s="54">
        <f t="shared" ref="D151:G151" si="55">D152</f>
        <v>33724272126</v>
      </c>
      <c r="E151" s="54">
        <f t="shared" si="55"/>
        <v>33717181626</v>
      </c>
      <c r="F151" s="54">
        <f t="shared" si="55"/>
        <v>33717181626</v>
      </c>
      <c r="G151" s="54">
        <f t="shared" si="55"/>
        <v>31064388033</v>
      </c>
      <c r="H151" s="64">
        <f t="shared" si="48"/>
        <v>89.397084198367622</v>
      </c>
      <c r="I151" s="64">
        <f t="shared" si="49"/>
        <v>99.978975083662263</v>
      </c>
      <c r="J151" s="64">
        <f t="shared" si="50"/>
        <v>100</v>
      </c>
      <c r="K151" s="65">
        <f t="shared" si="51"/>
        <v>92.132220235885981</v>
      </c>
    </row>
    <row r="152" spans="1:11" x14ac:dyDescent="0.25">
      <c r="A152" s="74" t="s">
        <v>245</v>
      </c>
      <c r="B152" s="55" t="s">
        <v>246</v>
      </c>
      <c r="C152" s="50">
        <v>37724129851</v>
      </c>
      <c r="D152" s="50">
        <v>33724272126</v>
      </c>
      <c r="E152" s="50">
        <v>33717181626</v>
      </c>
      <c r="F152" s="51">
        <v>33717181626</v>
      </c>
      <c r="G152" s="50">
        <v>31064388033</v>
      </c>
      <c r="H152" s="38">
        <f t="shared" si="48"/>
        <v>89.397084198367622</v>
      </c>
      <c r="I152" s="38">
        <f t="shared" si="49"/>
        <v>99.978975083662263</v>
      </c>
      <c r="J152" s="38">
        <f t="shared" si="50"/>
        <v>100</v>
      </c>
      <c r="K152" s="39">
        <f t="shared" si="51"/>
        <v>92.132220235885981</v>
      </c>
    </row>
    <row r="153" spans="1:11" s="21" customFormat="1" x14ac:dyDescent="0.25">
      <c r="A153" s="76" t="s">
        <v>247</v>
      </c>
      <c r="B153" s="53" t="s">
        <v>248</v>
      </c>
      <c r="C153" s="54">
        <f>C154</f>
        <v>54620097</v>
      </c>
      <c r="D153" s="54">
        <f t="shared" ref="D153:G153" si="56">D154</f>
        <v>54620097</v>
      </c>
      <c r="E153" s="54">
        <f t="shared" si="56"/>
        <v>54620097</v>
      </c>
      <c r="F153" s="54">
        <f t="shared" si="56"/>
        <v>54620097</v>
      </c>
      <c r="G153" s="54">
        <f t="shared" si="56"/>
        <v>54620097</v>
      </c>
      <c r="H153" s="64">
        <f t="shared" si="48"/>
        <v>100</v>
      </c>
      <c r="I153" s="64">
        <f t="shared" si="49"/>
        <v>100</v>
      </c>
      <c r="J153" s="64">
        <f t="shared" si="50"/>
        <v>100</v>
      </c>
      <c r="K153" s="65">
        <f t="shared" si="51"/>
        <v>100</v>
      </c>
    </row>
    <row r="154" spans="1:11" ht="22.5" x14ac:dyDescent="0.25">
      <c r="A154" s="74" t="s">
        <v>249</v>
      </c>
      <c r="B154" s="55" t="s">
        <v>250</v>
      </c>
      <c r="C154" s="50">
        <v>54620097</v>
      </c>
      <c r="D154" s="50">
        <v>54620097</v>
      </c>
      <c r="E154" s="50">
        <v>54620097</v>
      </c>
      <c r="F154" s="51">
        <v>54620097</v>
      </c>
      <c r="G154" s="50">
        <v>54620097</v>
      </c>
      <c r="H154" s="38">
        <f t="shared" si="48"/>
        <v>100</v>
      </c>
      <c r="I154" s="38">
        <f t="shared" si="49"/>
        <v>100</v>
      </c>
      <c r="J154" s="38">
        <f t="shared" si="50"/>
        <v>100</v>
      </c>
      <c r="K154" s="39">
        <f t="shared" si="51"/>
        <v>100</v>
      </c>
    </row>
    <row r="155" spans="1:11" x14ac:dyDescent="0.25">
      <c r="A155" s="74"/>
      <c r="B155" s="55"/>
      <c r="C155" s="50"/>
      <c r="D155" s="50"/>
      <c r="E155" s="50"/>
      <c r="F155" s="51"/>
      <c r="G155" s="50"/>
      <c r="H155" s="38"/>
      <c r="I155" s="38"/>
      <c r="J155" s="38"/>
      <c r="K155" s="39"/>
    </row>
    <row r="156" spans="1:11" s="20" customFormat="1" ht="22.5" x14ac:dyDescent="0.25">
      <c r="A156" s="75" t="s">
        <v>251</v>
      </c>
      <c r="B156" s="52" t="s">
        <v>252</v>
      </c>
      <c r="C156" s="40">
        <f>C157</f>
        <v>12264228789</v>
      </c>
      <c r="D156" s="40">
        <f t="shared" ref="D156:G156" si="57">D157</f>
        <v>0</v>
      </c>
      <c r="E156" s="40">
        <f t="shared" si="57"/>
        <v>0</v>
      </c>
      <c r="F156" s="40">
        <f t="shared" si="57"/>
        <v>0</v>
      </c>
      <c r="G156" s="40">
        <f t="shared" si="57"/>
        <v>0</v>
      </c>
      <c r="H156" s="41">
        <f t="shared" si="48"/>
        <v>0</v>
      </c>
      <c r="I156" s="41">
        <v>0</v>
      </c>
      <c r="J156" s="41">
        <v>0</v>
      </c>
      <c r="K156" s="42">
        <v>0</v>
      </c>
    </row>
    <row r="157" spans="1:11" s="21" customFormat="1" ht="22.5" x14ac:dyDescent="0.25">
      <c r="A157" s="76" t="s">
        <v>253</v>
      </c>
      <c r="B157" s="53" t="s">
        <v>252</v>
      </c>
      <c r="C157" s="54">
        <f>C158+C159</f>
        <v>12264228789</v>
      </c>
      <c r="D157" s="54">
        <f t="shared" ref="D157:G157" si="58">D158+D159</f>
        <v>0</v>
      </c>
      <c r="E157" s="54">
        <f t="shared" si="58"/>
        <v>0</v>
      </c>
      <c r="F157" s="54">
        <f t="shared" si="58"/>
        <v>0</v>
      </c>
      <c r="G157" s="54">
        <f t="shared" si="58"/>
        <v>0</v>
      </c>
      <c r="H157" s="64">
        <f t="shared" si="48"/>
        <v>0</v>
      </c>
      <c r="I157" s="64">
        <v>0</v>
      </c>
      <c r="J157" s="64">
        <v>0</v>
      </c>
      <c r="K157" s="65">
        <v>0</v>
      </c>
    </row>
    <row r="158" spans="1:11" ht="22.5" x14ac:dyDescent="0.25">
      <c r="A158" s="74" t="s">
        <v>254</v>
      </c>
      <c r="B158" s="55" t="s">
        <v>255</v>
      </c>
      <c r="C158" s="50">
        <v>10615844328</v>
      </c>
      <c r="D158" s="50">
        <v>0</v>
      </c>
      <c r="E158" s="50">
        <v>0</v>
      </c>
      <c r="F158" s="51">
        <v>0</v>
      </c>
      <c r="G158" s="50">
        <v>0</v>
      </c>
      <c r="H158" s="38">
        <f t="shared" si="48"/>
        <v>0</v>
      </c>
      <c r="I158" s="38">
        <v>0</v>
      </c>
      <c r="J158" s="38">
        <v>0</v>
      </c>
      <c r="K158" s="39">
        <v>0</v>
      </c>
    </row>
    <row r="159" spans="1:11" ht="22.5" x14ac:dyDescent="0.25">
      <c r="A159" s="74" t="s">
        <v>256</v>
      </c>
      <c r="B159" s="55" t="s">
        <v>257</v>
      </c>
      <c r="C159" s="50">
        <v>1648384461</v>
      </c>
      <c r="D159" s="50">
        <v>0</v>
      </c>
      <c r="E159" s="50">
        <v>0</v>
      </c>
      <c r="F159" s="51">
        <v>0</v>
      </c>
      <c r="G159" s="50">
        <v>0</v>
      </c>
      <c r="H159" s="38">
        <f t="shared" si="48"/>
        <v>0</v>
      </c>
      <c r="I159" s="38">
        <v>0</v>
      </c>
      <c r="J159" s="38">
        <v>0</v>
      </c>
      <c r="K159" s="39">
        <v>0</v>
      </c>
    </row>
    <row r="160" spans="1:11" x14ac:dyDescent="0.25">
      <c r="A160" s="74"/>
      <c r="B160" s="55"/>
      <c r="C160" s="50"/>
      <c r="D160" s="50"/>
      <c r="E160" s="50"/>
      <c r="F160" s="51"/>
      <c r="G160" s="50"/>
      <c r="H160" s="38"/>
      <c r="I160" s="38"/>
      <c r="J160" s="38"/>
      <c r="K160" s="39"/>
    </row>
    <row r="161" spans="1:11" s="20" customFormat="1" x14ac:dyDescent="0.25">
      <c r="A161" s="75" t="s">
        <v>258</v>
      </c>
      <c r="B161" s="52" t="s">
        <v>259</v>
      </c>
      <c r="C161" s="40">
        <f>C162</f>
        <v>1600000000</v>
      </c>
      <c r="D161" s="40">
        <f t="shared" ref="D161:G162" si="59">D162</f>
        <v>0</v>
      </c>
      <c r="E161" s="40">
        <f t="shared" si="59"/>
        <v>0</v>
      </c>
      <c r="F161" s="40">
        <f t="shared" si="59"/>
        <v>0</v>
      </c>
      <c r="G161" s="40">
        <f t="shared" si="59"/>
        <v>0</v>
      </c>
      <c r="H161" s="41">
        <f t="shared" si="48"/>
        <v>0</v>
      </c>
      <c r="I161" s="41">
        <v>0</v>
      </c>
      <c r="J161" s="41">
        <v>0</v>
      </c>
      <c r="K161" s="42">
        <v>0</v>
      </c>
    </row>
    <row r="162" spans="1:11" s="21" customFormat="1" x14ac:dyDescent="0.25">
      <c r="A162" s="76" t="s">
        <v>260</v>
      </c>
      <c r="B162" s="53" t="s">
        <v>244</v>
      </c>
      <c r="C162" s="54">
        <f>C163</f>
        <v>1600000000</v>
      </c>
      <c r="D162" s="54">
        <f t="shared" si="59"/>
        <v>0</v>
      </c>
      <c r="E162" s="54">
        <f t="shared" si="59"/>
        <v>0</v>
      </c>
      <c r="F162" s="54">
        <f t="shared" si="59"/>
        <v>0</v>
      </c>
      <c r="G162" s="54">
        <f t="shared" si="59"/>
        <v>0</v>
      </c>
      <c r="H162" s="64">
        <f t="shared" si="48"/>
        <v>0</v>
      </c>
      <c r="I162" s="64">
        <v>0</v>
      </c>
      <c r="J162" s="64">
        <v>0</v>
      </c>
      <c r="K162" s="65">
        <v>0</v>
      </c>
    </row>
    <row r="163" spans="1:11" ht="23.25" thickBot="1" x14ac:dyDescent="0.3">
      <c r="A163" s="77" t="s">
        <v>261</v>
      </c>
      <c r="B163" s="56" t="s">
        <v>262</v>
      </c>
      <c r="C163" s="57">
        <v>1600000000</v>
      </c>
      <c r="D163" s="57">
        <v>0</v>
      </c>
      <c r="E163" s="57">
        <v>0</v>
      </c>
      <c r="F163" s="58">
        <v>0</v>
      </c>
      <c r="G163" s="57">
        <v>0</v>
      </c>
      <c r="H163" s="59">
        <f t="shared" si="48"/>
        <v>0</v>
      </c>
      <c r="I163" s="59">
        <v>0</v>
      </c>
      <c r="J163" s="59">
        <v>0</v>
      </c>
      <c r="K163" s="60">
        <v>0</v>
      </c>
    </row>
    <row r="164" spans="1:11" x14ac:dyDescent="0.25">
      <c r="A164" s="78"/>
      <c r="B164" s="61"/>
      <c r="C164" s="62"/>
      <c r="D164" s="62"/>
      <c r="E164" s="62"/>
      <c r="F164" s="63"/>
      <c r="G164" s="62"/>
      <c r="H164" s="35"/>
      <c r="I164" s="35"/>
      <c r="J164" s="35"/>
      <c r="K164" s="36"/>
    </row>
    <row r="165" spans="1:11" s="20" customFormat="1" x14ac:dyDescent="0.25">
      <c r="A165" s="75" t="s">
        <v>263</v>
      </c>
      <c r="B165" s="52" t="s">
        <v>264</v>
      </c>
      <c r="C165" s="40">
        <f>C166+C175+C188+C194+C200</f>
        <v>40651435712</v>
      </c>
      <c r="D165" s="40">
        <f t="shared" ref="D165:G165" si="60">D166+D175+D188+D194+D200</f>
        <v>30802101861</v>
      </c>
      <c r="E165" s="40">
        <f t="shared" si="60"/>
        <v>24921251088</v>
      </c>
      <c r="F165" s="40">
        <f t="shared" si="60"/>
        <v>17665243259.339996</v>
      </c>
      <c r="G165" s="40">
        <f t="shared" si="60"/>
        <v>15703407178.33</v>
      </c>
      <c r="H165" s="41">
        <f t="shared" si="48"/>
        <v>75.771252162460399</v>
      </c>
      <c r="I165" s="41">
        <f t="shared" si="49"/>
        <v>80.90763156508477</v>
      </c>
      <c r="J165" s="41">
        <f t="shared" si="50"/>
        <v>70.884255356851284</v>
      </c>
      <c r="K165" s="42">
        <f t="shared" si="51"/>
        <v>88.894372683077933</v>
      </c>
    </row>
    <row r="166" spans="1:11" s="20" customFormat="1" x14ac:dyDescent="0.25">
      <c r="A166" s="75" t="s">
        <v>265</v>
      </c>
      <c r="B166" s="52" t="s">
        <v>266</v>
      </c>
      <c r="C166" s="40">
        <f>C167+C170+C172</f>
        <v>3638215271</v>
      </c>
      <c r="D166" s="40">
        <f t="shared" ref="D166:G166" si="61">D167+D170+D172</f>
        <v>3349183958</v>
      </c>
      <c r="E166" s="40">
        <f t="shared" si="61"/>
        <v>2893223520</v>
      </c>
      <c r="F166" s="40">
        <f t="shared" si="61"/>
        <v>2168243028.8000002</v>
      </c>
      <c r="G166" s="40">
        <f t="shared" si="61"/>
        <v>2141193712.8</v>
      </c>
      <c r="H166" s="41">
        <f t="shared" si="48"/>
        <v>92.055684134365237</v>
      </c>
      <c r="I166" s="41">
        <f t="shared" si="49"/>
        <v>86.385924341036144</v>
      </c>
      <c r="J166" s="41">
        <f t="shared" si="50"/>
        <v>74.942119535928569</v>
      </c>
      <c r="K166" s="42">
        <f t="shared" si="51"/>
        <v>98.75247766782995</v>
      </c>
    </row>
    <row r="167" spans="1:11" s="21" customFormat="1" x14ac:dyDescent="0.25">
      <c r="A167" s="76" t="s">
        <v>267</v>
      </c>
      <c r="B167" s="53" t="s">
        <v>268</v>
      </c>
      <c r="C167" s="54">
        <f>C168</f>
        <v>1639545033</v>
      </c>
      <c r="D167" s="54">
        <f t="shared" ref="D167:G167" si="62">D168</f>
        <v>1569360876</v>
      </c>
      <c r="E167" s="54">
        <f t="shared" si="62"/>
        <v>1313642923</v>
      </c>
      <c r="F167" s="54">
        <f t="shared" si="62"/>
        <v>736414861.96000004</v>
      </c>
      <c r="G167" s="54">
        <f t="shared" si="62"/>
        <v>736414861.96000004</v>
      </c>
      <c r="H167" s="64">
        <f t="shared" si="48"/>
        <v>95.719290682026667</v>
      </c>
      <c r="I167" s="64">
        <f t="shared" si="49"/>
        <v>83.705599081087328</v>
      </c>
      <c r="J167" s="64">
        <f t="shared" si="50"/>
        <v>56.058982929564337</v>
      </c>
      <c r="K167" s="65">
        <f t="shared" si="51"/>
        <v>100</v>
      </c>
    </row>
    <row r="168" spans="1:11" x14ac:dyDescent="0.25">
      <c r="A168" s="74" t="s">
        <v>269</v>
      </c>
      <c r="B168" s="55" t="s">
        <v>270</v>
      </c>
      <c r="C168" s="50">
        <v>1639545033</v>
      </c>
      <c r="D168" s="50">
        <v>1569360876</v>
      </c>
      <c r="E168" s="50">
        <v>1313642923</v>
      </c>
      <c r="F168" s="51">
        <v>736414861.96000004</v>
      </c>
      <c r="G168" s="50">
        <v>736414861.96000004</v>
      </c>
      <c r="H168" s="38">
        <f t="shared" si="48"/>
        <v>95.719290682026667</v>
      </c>
      <c r="I168" s="38">
        <f t="shared" si="49"/>
        <v>83.705599081087328</v>
      </c>
      <c r="J168" s="38">
        <f t="shared" si="50"/>
        <v>56.058982929564337</v>
      </c>
      <c r="K168" s="39">
        <f t="shared" si="51"/>
        <v>100</v>
      </c>
    </row>
    <row r="169" spans="1:11" x14ac:dyDescent="0.25">
      <c r="A169" s="74" t="s">
        <v>271</v>
      </c>
      <c r="B169" s="55" t="s">
        <v>272</v>
      </c>
      <c r="C169" s="50">
        <v>1639545033</v>
      </c>
      <c r="D169" s="50">
        <v>1569360876</v>
      </c>
      <c r="E169" s="50">
        <v>1313642923</v>
      </c>
      <c r="F169" s="51">
        <v>736414861.96000004</v>
      </c>
      <c r="G169" s="50">
        <v>736414861.96000004</v>
      </c>
      <c r="H169" s="38">
        <f t="shared" si="48"/>
        <v>95.719290682026667</v>
      </c>
      <c r="I169" s="38">
        <f t="shared" si="49"/>
        <v>83.705599081087328</v>
      </c>
      <c r="J169" s="38">
        <f t="shared" si="50"/>
        <v>56.058982929564337</v>
      </c>
      <c r="K169" s="39">
        <f t="shared" si="51"/>
        <v>100</v>
      </c>
    </row>
    <row r="170" spans="1:11" s="21" customFormat="1" x14ac:dyDescent="0.25">
      <c r="A170" s="76" t="s">
        <v>273</v>
      </c>
      <c r="B170" s="53" t="s">
        <v>274</v>
      </c>
      <c r="C170" s="54">
        <f>C171</f>
        <v>1864445425</v>
      </c>
      <c r="D170" s="54">
        <f t="shared" ref="D170:G170" si="63">D171</f>
        <v>1645598269</v>
      </c>
      <c r="E170" s="54">
        <f t="shared" si="63"/>
        <v>1494909632</v>
      </c>
      <c r="F170" s="54">
        <f t="shared" si="63"/>
        <v>1347157201.8399999</v>
      </c>
      <c r="G170" s="54">
        <f t="shared" si="63"/>
        <v>1325107885.8399999</v>
      </c>
      <c r="H170" s="64">
        <f t="shared" si="48"/>
        <v>88.26207766312065</v>
      </c>
      <c r="I170" s="64">
        <f t="shared" si="49"/>
        <v>90.842926865037924</v>
      </c>
      <c r="J170" s="64">
        <f t="shared" si="50"/>
        <v>90.116296865227497</v>
      </c>
      <c r="K170" s="65">
        <f t="shared" si="51"/>
        <v>98.363270747475923</v>
      </c>
    </row>
    <row r="171" spans="1:11" x14ac:dyDescent="0.25">
      <c r="A171" s="74" t="s">
        <v>275</v>
      </c>
      <c r="B171" s="55" t="s">
        <v>276</v>
      </c>
      <c r="C171" s="50">
        <v>1864445425</v>
      </c>
      <c r="D171" s="50">
        <v>1645598269</v>
      </c>
      <c r="E171" s="50">
        <v>1494909632</v>
      </c>
      <c r="F171" s="51">
        <v>1347157201.8399999</v>
      </c>
      <c r="G171" s="50">
        <v>1325107885.8399999</v>
      </c>
      <c r="H171" s="38">
        <f t="shared" si="48"/>
        <v>88.26207766312065</v>
      </c>
      <c r="I171" s="38">
        <f t="shared" si="49"/>
        <v>90.842926865037924</v>
      </c>
      <c r="J171" s="38">
        <f t="shared" si="50"/>
        <v>90.116296865227497</v>
      </c>
      <c r="K171" s="39">
        <f t="shared" si="51"/>
        <v>98.363270747475923</v>
      </c>
    </row>
    <row r="172" spans="1:11" s="21" customFormat="1" x14ac:dyDescent="0.25">
      <c r="A172" s="76" t="s">
        <v>277</v>
      </c>
      <c r="B172" s="53" t="s">
        <v>278</v>
      </c>
      <c r="C172" s="54">
        <f>C173</f>
        <v>134224813</v>
      </c>
      <c r="D172" s="54">
        <f t="shared" ref="D172:G172" si="64">D173</f>
        <v>134224813</v>
      </c>
      <c r="E172" s="54">
        <f t="shared" si="64"/>
        <v>84670965</v>
      </c>
      <c r="F172" s="54">
        <f t="shared" si="64"/>
        <v>84670965</v>
      </c>
      <c r="G172" s="54">
        <f t="shared" si="64"/>
        <v>79670965</v>
      </c>
      <c r="H172" s="64">
        <f t="shared" si="48"/>
        <v>100</v>
      </c>
      <c r="I172" s="64">
        <f t="shared" si="49"/>
        <v>63.081454991485067</v>
      </c>
      <c r="J172" s="64">
        <f t="shared" si="50"/>
        <v>100</v>
      </c>
      <c r="K172" s="65">
        <f t="shared" si="51"/>
        <v>94.09478798310613</v>
      </c>
    </row>
    <row r="173" spans="1:11" x14ac:dyDescent="0.25">
      <c r="A173" s="74" t="s">
        <v>279</v>
      </c>
      <c r="B173" s="55" t="s">
        <v>280</v>
      </c>
      <c r="C173" s="50">
        <v>134224813</v>
      </c>
      <c r="D173" s="50">
        <v>134224813</v>
      </c>
      <c r="E173" s="50">
        <v>84670965</v>
      </c>
      <c r="F173" s="51">
        <v>84670965</v>
      </c>
      <c r="G173" s="50">
        <v>79670965</v>
      </c>
      <c r="H173" s="38">
        <f t="shared" si="48"/>
        <v>100</v>
      </c>
      <c r="I173" s="38">
        <f t="shared" si="49"/>
        <v>63.081454991485067</v>
      </c>
      <c r="J173" s="38">
        <f t="shared" si="50"/>
        <v>100</v>
      </c>
      <c r="K173" s="39">
        <f t="shared" si="51"/>
        <v>94.09478798310613</v>
      </c>
    </row>
    <row r="174" spans="1:11" x14ac:dyDescent="0.25">
      <c r="A174" s="74"/>
      <c r="B174" s="55"/>
      <c r="C174" s="50"/>
      <c r="D174" s="50"/>
      <c r="E174" s="50"/>
      <c r="F174" s="51"/>
      <c r="G174" s="50"/>
      <c r="H174" s="38"/>
      <c r="I174" s="38"/>
      <c r="J174" s="38"/>
      <c r="K174" s="39"/>
    </row>
    <row r="175" spans="1:11" s="20" customFormat="1" x14ac:dyDescent="0.25">
      <c r="A175" s="75" t="s">
        <v>281</v>
      </c>
      <c r="B175" s="52" t="s">
        <v>282</v>
      </c>
      <c r="C175" s="40">
        <f>C176+C182+C185</f>
        <v>21182432300</v>
      </c>
      <c r="D175" s="40">
        <f t="shared" ref="D175:G175" si="65">D176+D182+D185</f>
        <v>16600754402</v>
      </c>
      <c r="E175" s="40">
        <f t="shared" si="65"/>
        <v>14037360489</v>
      </c>
      <c r="F175" s="40">
        <f t="shared" si="65"/>
        <v>11206850210.209999</v>
      </c>
      <c r="G175" s="40">
        <f t="shared" si="65"/>
        <v>10395906143.440001</v>
      </c>
      <c r="H175" s="41">
        <f t="shared" si="48"/>
        <v>78.370388097499074</v>
      </c>
      <c r="I175" s="41">
        <f t="shared" si="49"/>
        <v>84.558569743726991</v>
      </c>
      <c r="J175" s="41">
        <f t="shared" si="50"/>
        <v>79.835879537267317</v>
      </c>
      <c r="K175" s="42">
        <f t="shared" si="51"/>
        <v>92.763853789790204</v>
      </c>
    </row>
    <row r="176" spans="1:11" s="21" customFormat="1" ht="22.5" x14ac:dyDescent="0.25">
      <c r="A176" s="76" t="s">
        <v>283</v>
      </c>
      <c r="B176" s="53" t="s">
        <v>284</v>
      </c>
      <c r="C176" s="54">
        <f>C177</f>
        <v>12505063708</v>
      </c>
      <c r="D176" s="54">
        <f t="shared" ref="D176:G176" si="66">D177</f>
        <v>12048117128</v>
      </c>
      <c r="E176" s="54">
        <f t="shared" si="66"/>
        <v>9805340363</v>
      </c>
      <c r="F176" s="54">
        <f t="shared" si="66"/>
        <v>7640031631.2099991</v>
      </c>
      <c r="G176" s="54">
        <f t="shared" si="66"/>
        <v>7574144930.4400005</v>
      </c>
      <c r="H176" s="64">
        <f t="shared" si="48"/>
        <v>96.345907620545162</v>
      </c>
      <c r="I176" s="64">
        <f t="shared" si="49"/>
        <v>81.38483597750097</v>
      </c>
      <c r="J176" s="64">
        <f t="shared" si="50"/>
        <v>77.917046715066689</v>
      </c>
      <c r="K176" s="65">
        <f t="shared" si="51"/>
        <v>99.137612199132178</v>
      </c>
    </row>
    <row r="177" spans="1:11" s="21" customFormat="1" ht="22.5" x14ac:dyDescent="0.25">
      <c r="A177" s="76" t="s">
        <v>285</v>
      </c>
      <c r="B177" s="53" t="s">
        <v>286</v>
      </c>
      <c r="C177" s="54">
        <f>C178+C179+C180+C181</f>
        <v>12505063708</v>
      </c>
      <c r="D177" s="54">
        <f t="shared" ref="D177:G177" si="67">D178+D179+D180+D181</f>
        <v>12048117128</v>
      </c>
      <c r="E177" s="54">
        <f t="shared" si="67"/>
        <v>9805340363</v>
      </c>
      <c r="F177" s="54">
        <f t="shared" si="67"/>
        <v>7640031631.2099991</v>
      </c>
      <c r="G177" s="54">
        <f t="shared" si="67"/>
        <v>7574144930.4400005</v>
      </c>
      <c r="H177" s="64">
        <f t="shared" si="48"/>
        <v>96.345907620545162</v>
      </c>
      <c r="I177" s="64">
        <f t="shared" si="49"/>
        <v>81.38483597750097</v>
      </c>
      <c r="J177" s="64">
        <f t="shared" si="50"/>
        <v>77.917046715066689</v>
      </c>
      <c r="K177" s="65">
        <f t="shared" si="51"/>
        <v>99.137612199132178</v>
      </c>
    </row>
    <row r="178" spans="1:11" ht="22.5" x14ac:dyDescent="0.25">
      <c r="A178" s="74" t="s">
        <v>287</v>
      </c>
      <c r="B178" s="55" t="s">
        <v>288</v>
      </c>
      <c r="C178" s="50">
        <v>264050244</v>
      </c>
      <c r="D178" s="50">
        <v>263944173</v>
      </c>
      <c r="E178" s="50">
        <v>263944173</v>
      </c>
      <c r="F178" s="51">
        <v>182098538.03999999</v>
      </c>
      <c r="G178" s="50">
        <v>177403730.03999999</v>
      </c>
      <c r="H178" s="38">
        <f t="shared" si="48"/>
        <v>99.959829236135832</v>
      </c>
      <c r="I178" s="38">
        <f t="shared" si="49"/>
        <v>100</v>
      </c>
      <c r="J178" s="38">
        <f t="shared" si="50"/>
        <v>68.99130826426692</v>
      </c>
      <c r="K178" s="39">
        <f t="shared" si="51"/>
        <v>97.421831031411827</v>
      </c>
    </row>
    <row r="179" spans="1:11" ht="45" x14ac:dyDescent="0.25">
      <c r="A179" s="74" t="s">
        <v>289</v>
      </c>
      <c r="B179" s="55" t="s">
        <v>290</v>
      </c>
      <c r="C179" s="50">
        <v>2458106019</v>
      </c>
      <c r="D179" s="50">
        <v>2373510777</v>
      </c>
      <c r="E179" s="50">
        <v>1996261721</v>
      </c>
      <c r="F179" s="51">
        <v>1776392928.95</v>
      </c>
      <c r="G179" s="50">
        <v>1776392928.9400001</v>
      </c>
      <c r="H179" s="38">
        <f t="shared" si="48"/>
        <v>96.558519390696802</v>
      </c>
      <c r="I179" s="38">
        <f t="shared" si="49"/>
        <v>84.105862941274523</v>
      </c>
      <c r="J179" s="38">
        <f t="shared" si="50"/>
        <v>88.985973645787297</v>
      </c>
      <c r="K179" s="39">
        <f t="shared" si="51"/>
        <v>99.999999999437065</v>
      </c>
    </row>
    <row r="180" spans="1:11" ht="33.75" x14ac:dyDescent="0.25">
      <c r="A180" s="74" t="s">
        <v>291</v>
      </c>
      <c r="B180" s="55" t="s">
        <v>292</v>
      </c>
      <c r="C180" s="50">
        <v>5716380889</v>
      </c>
      <c r="D180" s="50">
        <v>5344135622</v>
      </c>
      <c r="E180" s="50">
        <v>3478607913</v>
      </c>
      <c r="F180" s="51">
        <v>2020029375</v>
      </c>
      <c r="G180" s="50">
        <v>2020029375</v>
      </c>
      <c r="H180" s="38">
        <f t="shared" si="48"/>
        <v>93.488095453605808</v>
      </c>
      <c r="I180" s="38">
        <f t="shared" si="49"/>
        <v>65.092059016611543</v>
      </c>
      <c r="J180" s="38">
        <f t="shared" si="50"/>
        <v>58.070050592677994</v>
      </c>
      <c r="K180" s="39">
        <f t="shared" si="51"/>
        <v>100</v>
      </c>
    </row>
    <row r="181" spans="1:11" ht="33.75" x14ac:dyDescent="0.25">
      <c r="A181" s="74" t="s">
        <v>293</v>
      </c>
      <c r="B181" s="55" t="s">
        <v>294</v>
      </c>
      <c r="C181" s="50">
        <v>4066526556</v>
      </c>
      <c r="D181" s="50">
        <v>4066526556</v>
      </c>
      <c r="E181" s="50">
        <v>4066526556</v>
      </c>
      <c r="F181" s="51">
        <v>3661510789.2199998</v>
      </c>
      <c r="G181" s="50">
        <v>3600318896.46</v>
      </c>
      <c r="H181" s="38">
        <f t="shared" si="48"/>
        <v>100</v>
      </c>
      <c r="I181" s="38">
        <f t="shared" si="49"/>
        <v>100</v>
      </c>
      <c r="J181" s="38">
        <f t="shared" si="50"/>
        <v>90.040252751272078</v>
      </c>
      <c r="K181" s="39">
        <f t="shared" si="51"/>
        <v>98.328780214436151</v>
      </c>
    </row>
    <row r="182" spans="1:11" s="21" customFormat="1" ht="22.5" x14ac:dyDescent="0.25">
      <c r="A182" s="76" t="s">
        <v>295</v>
      </c>
      <c r="B182" s="53" t="s">
        <v>296</v>
      </c>
      <c r="C182" s="54">
        <f>C183+C184</f>
        <v>504241389</v>
      </c>
      <c r="D182" s="54">
        <f t="shared" ref="D182:G182" si="68">D183+D184</f>
        <v>256940626</v>
      </c>
      <c r="E182" s="54">
        <f t="shared" si="68"/>
        <v>170441819</v>
      </c>
      <c r="F182" s="54">
        <f t="shared" si="68"/>
        <v>144799329</v>
      </c>
      <c r="G182" s="54">
        <f t="shared" si="68"/>
        <v>121846609</v>
      </c>
      <c r="H182" s="64">
        <f t="shared" si="48"/>
        <v>50.955877800820517</v>
      </c>
      <c r="I182" s="64">
        <f t="shared" si="49"/>
        <v>66.335099144656084</v>
      </c>
      <c r="J182" s="64">
        <f t="shared" si="50"/>
        <v>84.955282599982112</v>
      </c>
      <c r="K182" s="65">
        <f t="shared" si="51"/>
        <v>84.148600578114568</v>
      </c>
    </row>
    <row r="183" spans="1:11" ht="22.5" x14ac:dyDescent="0.25">
      <c r="A183" s="74" t="s">
        <v>297</v>
      </c>
      <c r="B183" s="55" t="s">
        <v>298</v>
      </c>
      <c r="C183" s="50">
        <v>413448391</v>
      </c>
      <c r="D183" s="50">
        <v>256940626</v>
      </c>
      <c r="E183" s="50">
        <v>170441819</v>
      </c>
      <c r="F183" s="51">
        <v>144799329</v>
      </c>
      <c r="G183" s="50">
        <v>121846609</v>
      </c>
      <c r="H183" s="38">
        <f t="shared" si="48"/>
        <v>62.145755454155335</v>
      </c>
      <c r="I183" s="38">
        <f t="shared" si="49"/>
        <v>66.335099144656084</v>
      </c>
      <c r="J183" s="38">
        <f t="shared" si="50"/>
        <v>84.955282599982112</v>
      </c>
      <c r="K183" s="39">
        <f t="shared" si="51"/>
        <v>84.148600578114568</v>
      </c>
    </row>
    <row r="184" spans="1:11" ht="22.5" x14ac:dyDescent="0.25">
      <c r="A184" s="74" t="s">
        <v>299</v>
      </c>
      <c r="B184" s="55" t="s">
        <v>300</v>
      </c>
      <c r="C184" s="50">
        <v>90792998</v>
      </c>
      <c r="D184" s="50">
        <v>0</v>
      </c>
      <c r="E184" s="50">
        <v>0</v>
      </c>
      <c r="F184" s="51">
        <v>0</v>
      </c>
      <c r="G184" s="50">
        <v>0</v>
      </c>
      <c r="H184" s="38">
        <f t="shared" si="48"/>
        <v>0</v>
      </c>
      <c r="I184" s="38">
        <v>0</v>
      </c>
      <c r="J184" s="38">
        <v>0</v>
      </c>
      <c r="K184" s="39">
        <v>0</v>
      </c>
    </row>
    <row r="185" spans="1:11" s="21" customFormat="1" x14ac:dyDescent="0.25">
      <c r="A185" s="76" t="s">
        <v>301</v>
      </c>
      <c r="B185" s="53" t="s">
        <v>302</v>
      </c>
      <c r="C185" s="54">
        <f>C186+C187</f>
        <v>8173127203</v>
      </c>
      <c r="D185" s="54">
        <f t="shared" ref="D185:G185" si="69">D186+D187</f>
        <v>4295696648</v>
      </c>
      <c r="E185" s="54">
        <f t="shared" si="69"/>
        <v>4061578307</v>
      </c>
      <c r="F185" s="54">
        <f t="shared" si="69"/>
        <v>3422019250</v>
      </c>
      <c r="G185" s="54">
        <f t="shared" si="69"/>
        <v>2699914604</v>
      </c>
      <c r="H185" s="64">
        <f t="shared" si="48"/>
        <v>52.558788592244554</v>
      </c>
      <c r="I185" s="64">
        <f t="shared" si="49"/>
        <v>94.549933103190568</v>
      </c>
      <c r="J185" s="64">
        <f t="shared" si="50"/>
        <v>84.253435274219868</v>
      </c>
      <c r="K185" s="65">
        <f t="shared" si="51"/>
        <v>78.898288021027355</v>
      </c>
    </row>
    <row r="186" spans="1:11" ht="23.25" thickBot="1" x14ac:dyDescent="0.3">
      <c r="A186" s="77" t="s">
        <v>303</v>
      </c>
      <c r="B186" s="56" t="s">
        <v>304</v>
      </c>
      <c r="C186" s="57">
        <v>6218758251</v>
      </c>
      <c r="D186" s="57">
        <v>2947097383</v>
      </c>
      <c r="E186" s="57">
        <v>2831814864</v>
      </c>
      <c r="F186" s="58">
        <v>2564847778</v>
      </c>
      <c r="G186" s="57">
        <v>1900687011</v>
      </c>
      <c r="H186" s="59">
        <f t="shared" si="48"/>
        <v>47.390447804046659</v>
      </c>
      <c r="I186" s="59">
        <f t="shared" si="49"/>
        <v>96.088269099453782</v>
      </c>
      <c r="J186" s="59">
        <f t="shared" si="50"/>
        <v>90.572579818198179</v>
      </c>
      <c r="K186" s="60">
        <f t="shared" si="51"/>
        <v>74.105255965018912</v>
      </c>
    </row>
    <row r="187" spans="1:11" ht="33.75" x14ac:dyDescent="0.25">
      <c r="A187" s="78" t="s">
        <v>305</v>
      </c>
      <c r="B187" s="61" t="s">
        <v>306</v>
      </c>
      <c r="C187" s="62">
        <v>1954368952</v>
      </c>
      <c r="D187" s="62">
        <v>1348599265</v>
      </c>
      <c r="E187" s="62">
        <v>1229763443</v>
      </c>
      <c r="F187" s="63">
        <v>857171472</v>
      </c>
      <c r="G187" s="62">
        <v>799227593</v>
      </c>
      <c r="H187" s="35">
        <f t="shared" si="48"/>
        <v>69.004333271868319</v>
      </c>
      <c r="I187" s="35">
        <f t="shared" si="49"/>
        <v>91.188203561715568</v>
      </c>
      <c r="J187" s="35">
        <f t="shared" si="50"/>
        <v>69.702142869764913</v>
      </c>
      <c r="K187" s="36">
        <f t="shared" si="51"/>
        <v>93.240106455619426</v>
      </c>
    </row>
    <row r="188" spans="1:11" s="20" customFormat="1" ht="22.5" x14ac:dyDescent="0.25">
      <c r="A188" s="75" t="s">
        <v>307</v>
      </c>
      <c r="B188" s="52" t="s">
        <v>308</v>
      </c>
      <c r="C188" s="40">
        <f>C189</f>
        <v>5400000000</v>
      </c>
      <c r="D188" s="40">
        <f t="shared" ref="D188:G189" si="70">D189</f>
        <v>5098394271</v>
      </c>
      <c r="E188" s="40">
        <f t="shared" si="70"/>
        <v>4202660407</v>
      </c>
      <c r="F188" s="40">
        <f t="shared" si="70"/>
        <v>1407084729.3299999</v>
      </c>
      <c r="G188" s="40">
        <f t="shared" si="70"/>
        <v>906954839.09000003</v>
      </c>
      <c r="H188" s="41">
        <f t="shared" si="48"/>
        <v>94.414708722222215</v>
      </c>
      <c r="I188" s="41">
        <f t="shared" si="49"/>
        <v>82.431059341663854</v>
      </c>
      <c r="J188" s="41">
        <f t="shared" si="50"/>
        <v>33.480809607798513</v>
      </c>
      <c r="K188" s="42">
        <f t="shared" si="51"/>
        <v>64.4563060194575</v>
      </c>
    </row>
    <row r="189" spans="1:11" s="21" customFormat="1" x14ac:dyDescent="0.25">
      <c r="A189" s="76" t="s">
        <v>309</v>
      </c>
      <c r="B189" s="53" t="s">
        <v>268</v>
      </c>
      <c r="C189" s="54">
        <f>C190</f>
        <v>5400000000</v>
      </c>
      <c r="D189" s="54">
        <f t="shared" si="70"/>
        <v>5098394271</v>
      </c>
      <c r="E189" s="54">
        <f t="shared" si="70"/>
        <v>4202660407</v>
      </c>
      <c r="F189" s="54">
        <f t="shared" si="70"/>
        <v>1407084729.3299999</v>
      </c>
      <c r="G189" s="54">
        <f t="shared" si="70"/>
        <v>906954839.09000003</v>
      </c>
      <c r="H189" s="64">
        <f t="shared" si="48"/>
        <v>94.414708722222215</v>
      </c>
      <c r="I189" s="64">
        <f t="shared" si="49"/>
        <v>82.431059341663854</v>
      </c>
      <c r="J189" s="64">
        <f t="shared" si="50"/>
        <v>33.480809607798513</v>
      </c>
      <c r="K189" s="65">
        <f t="shared" si="51"/>
        <v>64.4563060194575</v>
      </c>
    </row>
    <row r="190" spans="1:11" s="21" customFormat="1" x14ac:dyDescent="0.25">
      <c r="A190" s="76" t="s">
        <v>310</v>
      </c>
      <c r="B190" s="53" t="s">
        <v>270</v>
      </c>
      <c r="C190" s="54">
        <f>C191+C192</f>
        <v>5400000000</v>
      </c>
      <c r="D190" s="54">
        <f t="shared" ref="D190:G190" si="71">D191+D192</f>
        <v>5098394271</v>
      </c>
      <c r="E190" s="54">
        <f t="shared" si="71"/>
        <v>4202660407</v>
      </c>
      <c r="F190" s="54">
        <f t="shared" si="71"/>
        <v>1407084729.3299999</v>
      </c>
      <c r="G190" s="54">
        <f t="shared" si="71"/>
        <v>906954839.09000003</v>
      </c>
      <c r="H190" s="64">
        <f t="shared" si="48"/>
        <v>94.414708722222215</v>
      </c>
      <c r="I190" s="64">
        <f t="shared" si="49"/>
        <v>82.431059341663854</v>
      </c>
      <c r="J190" s="64">
        <f t="shared" si="50"/>
        <v>33.480809607798513</v>
      </c>
      <c r="K190" s="65">
        <f t="shared" si="51"/>
        <v>64.4563060194575</v>
      </c>
    </row>
    <row r="191" spans="1:11" ht="22.5" x14ac:dyDescent="0.25">
      <c r="A191" s="74" t="s">
        <v>311</v>
      </c>
      <c r="B191" s="55" t="s">
        <v>312</v>
      </c>
      <c r="C191" s="50">
        <v>2200000000</v>
      </c>
      <c r="D191" s="50">
        <v>2200000000</v>
      </c>
      <c r="E191" s="50">
        <v>2199860100</v>
      </c>
      <c r="F191" s="51">
        <v>323666689.24000001</v>
      </c>
      <c r="G191" s="50">
        <v>139858582</v>
      </c>
      <c r="H191" s="38">
        <f t="shared" si="48"/>
        <v>100</v>
      </c>
      <c r="I191" s="38">
        <f t="shared" si="49"/>
        <v>99.993640909090914</v>
      </c>
      <c r="J191" s="38">
        <f t="shared" si="50"/>
        <v>14.713057854906319</v>
      </c>
      <c r="K191" s="39">
        <f t="shared" si="51"/>
        <v>43.210681435399231</v>
      </c>
    </row>
    <row r="192" spans="1:11" ht="22.5" x14ac:dyDescent="0.25">
      <c r="A192" s="74" t="s">
        <v>313</v>
      </c>
      <c r="B192" s="55" t="s">
        <v>314</v>
      </c>
      <c r="C192" s="50">
        <v>3200000000</v>
      </c>
      <c r="D192" s="50">
        <v>2898394271</v>
      </c>
      <c r="E192" s="50">
        <v>2002800307</v>
      </c>
      <c r="F192" s="51">
        <v>1083418040.0899999</v>
      </c>
      <c r="G192" s="50">
        <v>767096257.09000003</v>
      </c>
      <c r="H192" s="38">
        <f t="shared" si="48"/>
        <v>90.574820968750004</v>
      </c>
      <c r="I192" s="38">
        <f t="shared" si="49"/>
        <v>69.100340386368359</v>
      </c>
      <c r="J192" s="38">
        <f t="shared" si="50"/>
        <v>54.095160476226148</v>
      </c>
      <c r="K192" s="39">
        <f t="shared" si="51"/>
        <v>70.803349095634132</v>
      </c>
    </row>
    <row r="193" spans="1:11" x14ac:dyDescent="0.25">
      <c r="A193" s="74"/>
      <c r="B193" s="55"/>
      <c r="C193" s="50"/>
      <c r="D193" s="50"/>
      <c r="E193" s="50"/>
      <c r="F193" s="51"/>
      <c r="G193" s="50"/>
      <c r="H193" s="38"/>
      <c r="I193" s="38"/>
      <c r="J193" s="38"/>
      <c r="K193" s="39"/>
    </row>
    <row r="194" spans="1:11" s="20" customFormat="1" x14ac:dyDescent="0.25">
      <c r="A194" s="75" t="s">
        <v>315</v>
      </c>
      <c r="B194" s="52" t="s">
        <v>316</v>
      </c>
      <c r="C194" s="40">
        <f>C195+C197</f>
        <v>3995111383</v>
      </c>
      <c r="D194" s="40">
        <f t="shared" ref="D194:G194" si="72">D195+D197</f>
        <v>1761481822</v>
      </c>
      <c r="E194" s="40">
        <f t="shared" si="72"/>
        <v>0</v>
      </c>
      <c r="F194" s="40">
        <f t="shared" si="72"/>
        <v>297500000</v>
      </c>
      <c r="G194" s="40">
        <f t="shared" si="72"/>
        <v>297500000</v>
      </c>
      <c r="H194" s="41">
        <f t="shared" si="48"/>
        <v>44.090931469281642</v>
      </c>
      <c r="I194" s="41">
        <f t="shared" si="49"/>
        <v>0</v>
      </c>
      <c r="J194" s="41">
        <v>0</v>
      </c>
      <c r="K194" s="42">
        <f t="shared" si="51"/>
        <v>100</v>
      </c>
    </row>
    <row r="195" spans="1:11" s="21" customFormat="1" x14ac:dyDescent="0.25">
      <c r="A195" s="76" t="s">
        <v>317</v>
      </c>
      <c r="B195" s="53" t="s">
        <v>318</v>
      </c>
      <c r="C195" s="54">
        <f>C196</f>
        <v>1995111383</v>
      </c>
      <c r="D195" s="54">
        <f t="shared" ref="D195:G195" si="73">D196</f>
        <v>1149459971</v>
      </c>
      <c r="E195" s="54">
        <f t="shared" si="73"/>
        <v>0</v>
      </c>
      <c r="F195" s="54">
        <f t="shared" si="73"/>
        <v>297500000</v>
      </c>
      <c r="G195" s="54">
        <f t="shared" si="73"/>
        <v>297500000</v>
      </c>
      <c r="H195" s="64">
        <f t="shared" si="48"/>
        <v>57.613824510969671</v>
      </c>
      <c r="I195" s="64">
        <f t="shared" si="49"/>
        <v>0</v>
      </c>
      <c r="J195" s="64">
        <v>0</v>
      </c>
      <c r="K195" s="65">
        <f t="shared" si="51"/>
        <v>100</v>
      </c>
    </row>
    <row r="196" spans="1:11" x14ac:dyDescent="0.25">
      <c r="A196" s="74" t="s">
        <v>319</v>
      </c>
      <c r="B196" s="55" t="s">
        <v>320</v>
      </c>
      <c r="C196" s="50">
        <v>1995111383</v>
      </c>
      <c r="D196" s="50">
        <v>1149459971</v>
      </c>
      <c r="E196" s="50">
        <v>0</v>
      </c>
      <c r="F196" s="51">
        <v>297500000</v>
      </c>
      <c r="G196" s="50">
        <v>297500000</v>
      </c>
      <c r="H196" s="38">
        <f t="shared" si="48"/>
        <v>57.613824510969671</v>
      </c>
      <c r="I196" s="38">
        <f t="shared" si="49"/>
        <v>0</v>
      </c>
      <c r="J196" s="38">
        <v>0</v>
      </c>
      <c r="K196" s="39">
        <f t="shared" si="51"/>
        <v>100</v>
      </c>
    </row>
    <row r="197" spans="1:11" s="21" customFormat="1" x14ac:dyDescent="0.25">
      <c r="A197" s="76" t="s">
        <v>321</v>
      </c>
      <c r="B197" s="53" t="s">
        <v>322</v>
      </c>
      <c r="C197" s="54">
        <f>C198</f>
        <v>2000000000</v>
      </c>
      <c r="D197" s="54">
        <f t="shared" ref="D197:G197" si="74">D198</f>
        <v>612021851</v>
      </c>
      <c r="E197" s="54">
        <f t="shared" si="74"/>
        <v>0</v>
      </c>
      <c r="F197" s="54">
        <f t="shared" si="74"/>
        <v>0</v>
      </c>
      <c r="G197" s="54">
        <f t="shared" si="74"/>
        <v>0</v>
      </c>
      <c r="H197" s="38">
        <f t="shared" si="48"/>
        <v>30.601092549999997</v>
      </c>
      <c r="I197" s="38">
        <f t="shared" si="49"/>
        <v>0</v>
      </c>
      <c r="J197" s="38">
        <v>0</v>
      </c>
      <c r="K197" s="39">
        <v>0</v>
      </c>
    </row>
    <row r="198" spans="1:11" ht="22.5" x14ac:dyDescent="0.25">
      <c r="A198" s="74" t="s">
        <v>323</v>
      </c>
      <c r="B198" s="55" t="s">
        <v>324</v>
      </c>
      <c r="C198" s="50">
        <v>2000000000</v>
      </c>
      <c r="D198" s="50">
        <v>612021851</v>
      </c>
      <c r="E198" s="50">
        <v>0</v>
      </c>
      <c r="F198" s="51">
        <v>0</v>
      </c>
      <c r="G198" s="50">
        <v>0</v>
      </c>
      <c r="H198" s="38">
        <f t="shared" si="48"/>
        <v>30.601092549999997</v>
      </c>
      <c r="I198" s="38">
        <f t="shared" si="49"/>
        <v>0</v>
      </c>
      <c r="J198" s="38">
        <v>0</v>
      </c>
      <c r="K198" s="39">
        <v>0</v>
      </c>
    </row>
    <row r="199" spans="1:11" x14ac:dyDescent="0.25">
      <c r="A199" s="74"/>
      <c r="B199" s="55"/>
      <c r="C199" s="50"/>
      <c r="D199" s="50"/>
      <c r="E199" s="50"/>
      <c r="F199" s="51"/>
      <c r="G199" s="50"/>
      <c r="H199" s="38"/>
      <c r="I199" s="38"/>
      <c r="J199" s="38"/>
      <c r="K199" s="39"/>
    </row>
    <row r="200" spans="1:11" s="20" customFormat="1" x14ac:dyDescent="0.25">
      <c r="A200" s="75" t="s">
        <v>325</v>
      </c>
      <c r="B200" s="52" t="s">
        <v>326</v>
      </c>
      <c r="C200" s="40">
        <f>C201</f>
        <v>6435676758</v>
      </c>
      <c r="D200" s="40">
        <f t="shared" ref="D200:G201" si="75">D201</f>
        <v>3992287408</v>
      </c>
      <c r="E200" s="40">
        <f t="shared" si="75"/>
        <v>3788006672</v>
      </c>
      <c r="F200" s="40">
        <f t="shared" si="75"/>
        <v>2585565291</v>
      </c>
      <c r="G200" s="40">
        <f t="shared" si="75"/>
        <v>1961852483</v>
      </c>
      <c r="H200" s="41">
        <f t="shared" si="48"/>
        <v>62.03368438350023</v>
      </c>
      <c r="I200" s="41">
        <f t="shared" si="49"/>
        <v>94.883115489364585</v>
      </c>
      <c r="J200" s="41">
        <f t="shared" si="50"/>
        <v>68.256619242829046</v>
      </c>
      <c r="K200" s="42">
        <f t="shared" si="51"/>
        <v>75.877120172866668</v>
      </c>
    </row>
    <row r="201" spans="1:11" s="21" customFormat="1" x14ac:dyDescent="0.25">
      <c r="A201" s="76" t="s">
        <v>327</v>
      </c>
      <c r="B201" s="53" t="s">
        <v>328</v>
      </c>
      <c r="C201" s="54">
        <f>C202</f>
        <v>6435676758</v>
      </c>
      <c r="D201" s="54">
        <f t="shared" si="75"/>
        <v>3992287408</v>
      </c>
      <c r="E201" s="54">
        <f t="shared" si="75"/>
        <v>3788006672</v>
      </c>
      <c r="F201" s="54">
        <f t="shared" si="75"/>
        <v>2585565291</v>
      </c>
      <c r="G201" s="54">
        <f t="shared" si="75"/>
        <v>1961852483</v>
      </c>
      <c r="H201" s="64">
        <f t="shared" si="48"/>
        <v>62.03368438350023</v>
      </c>
      <c r="I201" s="64">
        <f t="shared" si="49"/>
        <v>94.883115489364585</v>
      </c>
      <c r="J201" s="64">
        <f t="shared" si="50"/>
        <v>68.256619242829046</v>
      </c>
      <c r="K201" s="65">
        <f t="shared" si="51"/>
        <v>75.877120172866668</v>
      </c>
    </row>
    <row r="202" spans="1:11" ht="22.5" x14ac:dyDescent="0.25">
      <c r="A202" s="74" t="s">
        <v>329</v>
      </c>
      <c r="B202" s="55" t="s">
        <v>330</v>
      </c>
      <c r="C202" s="50">
        <v>6435676758</v>
      </c>
      <c r="D202" s="50">
        <v>3992287408</v>
      </c>
      <c r="E202" s="50">
        <v>3788006672</v>
      </c>
      <c r="F202" s="51">
        <v>2585565291</v>
      </c>
      <c r="G202" s="50">
        <v>1961852483</v>
      </c>
      <c r="H202" s="38">
        <f t="shared" si="48"/>
        <v>62.03368438350023</v>
      </c>
      <c r="I202" s="38">
        <f t="shared" si="49"/>
        <v>94.883115489364585</v>
      </c>
      <c r="J202" s="38">
        <f t="shared" si="50"/>
        <v>68.256619242829046</v>
      </c>
      <c r="K202" s="39">
        <f t="shared" si="51"/>
        <v>75.877120172866668</v>
      </c>
    </row>
    <row r="203" spans="1:11" s="20" customFormat="1" ht="22.5" x14ac:dyDescent="0.25">
      <c r="A203" s="75" t="s">
        <v>331</v>
      </c>
      <c r="B203" s="52" t="s">
        <v>332</v>
      </c>
      <c r="C203" s="40">
        <f>C204+C212</f>
        <v>13990570957</v>
      </c>
      <c r="D203" s="40">
        <f t="shared" ref="D203:G203" si="76">D204+D212</f>
        <v>13901984633</v>
      </c>
      <c r="E203" s="40">
        <f t="shared" si="76"/>
        <v>11558759854</v>
      </c>
      <c r="F203" s="40">
        <f t="shared" si="76"/>
        <v>9467590210.8299999</v>
      </c>
      <c r="G203" s="40">
        <f t="shared" si="76"/>
        <v>8545627584.8299999</v>
      </c>
      <c r="H203" s="41">
        <f t="shared" si="48"/>
        <v>99.366814090202098</v>
      </c>
      <c r="I203" s="41">
        <f t="shared" si="49"/>
        <v>83.144674369458428</v>
      </c>
      <c r="J203" s="41">
        <f t="shared" si="50"/>
        <v>81.90835634978319</v>
      </c>
      <c r="K203" s="42">
        <f t="shared" si="51"/>
        <v>90.261908199772265</v>
      </c>
    </row>
    <row r="204" spans="1:11" s="20" customFormat="1" ht="22.5" x14ac:dyDescent="0.25">
      <c r="A204" s="75" t="s">
        <v>333</v>
      </c>
      <c r="B204" s="52" t="s">
        <v>334</v>
      </c>
      <c r="C204" s="40">
        <f>C205+C208</f>
        <v>481975795</v>
      </c>
      <c r="D204" s="40">
        <f t="shared" ref="D204:G204" si="77">D205+D208</f>
        <v>481372750</v>
      </c>
      <c r="E204" s="40">
        <f t="shared" si="77"/>
        <v>38024865</v>
      </c>
      <c r="F204" s="40">
        <f t="shared" si="77"/>
        <v>26967779</v>
      </c>
      <c r="G204" s="40">
        <f t="shared" si="77"/>
        <v>23245528</v>
      </c>
      <c r="H204" s="41">
        <f t="shared" si="48"/>
        <v>99.874880646236591</v>
      </c>
      <c r="I204" s="41">
        <f t="shared" si="49"/>
        <v>7.899255826176284</v>
      </c>
      <c r="J204" s="41">
        <f t="shared" si="50"/>
        <v>70.921432594172259</v>
      </c>
      <c r="K204" s="42">
        <f t="shared" si="51"/>
        <v>86.197413587526057</v>
      </c>
    </row>
    <row r="205" spans="1:11" s="21" customFormat="1" ht="22.5" x14ac:dyDescent="0.25">
      <c r="A205" s="80" t="s">
        <v>335</v>
      </c>
      <c r="B205" s="70" t="s">
        <v>336</v>
      </c>
      <c r="C205" s="71">
        <f>C206</f>
        <v>449603045</v>
      </c>
      <c r="D205" s="71">
        <f t="shared" ref="D205:G205" si="78">D206</f>
        <v>449000000</v>
      </c>
      <c r="E205" s="71">
        <f t="shared" si="78"/>
        <v>5652115</v>
      </c>
      <c r="F205" s="71">
        <f t="shared" si="78"/>
        <v>3722251</v>
      </c>
      <c r="G205" s="71">
        <f t="shared" si="78"/>
        <v>0</v>
      </c>
      <c r="H205" s="72">
        <f t="shared" si="48"/>
        <v>99.865871682430438</v>
      </c>
      <c r="I205" s="72">
        <f t="shared" si="49"/>
        <v>1.2588229398663697</v>
      </c>
      <c r="J205" s="72">
        <f t="shared" si="50"/>
        <v>65.855896421074235</v>
      </c>
      <c r="K205" s="73">
        <f t="shared" si="51"/>
        <v>0</v>
      </c>
    </row>
    <row r="206" spans="1:11" x14ac:dyDescent="0.25">
      <c r="A206" s="74" t="s">
        <v>337</v>
      </c>
      <c r="B206" s="55" t="s">
        <v>338</v>
      </c>
      <c r="C206" s="50">
        <v>449603045</v>
      </c>
      <c r="D206" s="50">
        <v>449000000</v>
      </c>
      <c r="E206" s="50">
        <v>5652115</v>
      </c>
      <c r="F206" s="51">
        <v>3722251</v>
      </c>
      <c r="G206" s="50">
        <v>0</v>
      </c>
      <c r="H206" s="38">
        <f t="shared" si="48"/>
        <v>99.865871682430438</v>
      </c>
      <c r="I206" s="38">
        <f t="shared" si="49"/>
        <v>1.2588229398663697</v>
      </c>
      <c r="J206" s="38">
        <f t="shared" si="50"/>
        <v>65.855896421074235</v>
      </c>
      <c r="K206" s="39">
        <f t="shared" si="51"/>
        <v>0</v>
      </c>
    </row>
    <row r="207" spans="1:11" x14ac:dyDescent="0.25">
      <c r="A207" s="74" t="s">
        <v>339</v>
      </c>
      <c r="B207" s="55" t="s">
        <v>340</v>
      </c>
      <c r="C207" s="50">
        <v>449603045</v>
      </c>
      <c r="D207" s="50">
        <v>449000000</v>
      </c>
      <c r="E207" s="50">
        <v>5652115</v>
      </c>
      <c r="F207" s="51">
        <v>3722251</v>
      </c>
      <c r="G207" s="50">
        <v>0</v>
      </c>
      <c r="H207" s="38">
        <f t="shared" si="48"/>
        <v>99.865871682430438</v>
      </c>
      <c r="I207" s="38">
        <f t="shared" si="49"/>
        <v>1.2588229398663697</v>
      </c>
      <c r="J207" s="38">
        <f t="shared" si="50"/>
        <v>65.855896421074235</v>
      </c>
      <c r="K207" s="39">
        <f t="shared" si="51"/>
        <v>0</v>
      </c>
    </row>
    <row r="208" spans="1:11" s="21" customFormat="1" x14ac:dyDescent="0.25">
      <c r="A208" s="80" t="s">
        <v>341</v>
      </c>
      <c r="B208" s="70" t="s">
        <v>342</v>
      </c>
      <c r="C208" s="71">
        <f>C209</f>
        <v>32372750</v>
      </c>
      <c r="D208" s="71">
        <f t="shared" ref="D208:G208" si="79">D209</f>
        <v>32372750</v>
      </c>
      <c r="E208" s="71">
        <f t="shared" si="79"/>
        <v>32372750</v>
      </c>
      <c r="F208" s="71">
        <f t="shared" si="79"/>
        <v>23245528</v>
      </c>
      <c r="G208" s="71">
        <f t="shared" si="79"/>
        <v>23245528</v>
      </c>
      <c r="H208" s="72">
        <f t="shared" si="48"/>
        <v>100</v>
      </c>
      <c r="I208" s="72">
        <f t="shared" si="49"/>
        <v>100</v>
      </c>
      <c r="J208" s="72">
        <f t="shared" si="50"/>
        <v>71.80584905514668</v>
      </c>
      <c r="K208" s="73">
        <f t="shared" si="51"/>
        <v>100</v>
      </c>
    </row>
    <row r="209" spans="1:11" x14ac:dyDescent="0.25">
      <c r="A209" s="74" t="s">
        <v>343</v>
      </c>
      <c r="B209" s="55" t="s">
        <v>344</v>
      </c>
      <c r="C209" s="50">
        <v>32372750</v>
      </c>
      <c r="D209" s="50">
        <v>32372750</v>
      </c>
      <c r="E209" s="50">
        <v>32372750</v>
      </c>
      <c r="F209" s="51">
        <v>23245528</v>
      </c>
      <c r="G209" s="50">
        <v>23245528</v>
      </c>
      <c r="H209" s="38">
        <f t="shared" si="48"/>
        <v>100</v>
      </c>
      <c r="I209" s="38">
        <f t="shared" si="49"/>
        <v>100</v>
      </c>
      <c r="J209" s="38">
        <f t="shared" si="50"/>
        <v>71.80584905514668</v>
      </c>
      <c r="K209" s="39">
        <f t="shared" si="51"/>
        <v>100</v>
      </c>
    </row>
    <row r="210" spans="1:11" x14ac:dyDescent="0.25">
      <c r="A210" s="74" t="s">
        <v>345</v>
      </c>
      <c r="B210" s="55" t="s">
        <v>5</v>
      </c>
      <c r="C210" s="50">
        <v>32372750</v>
      </c>
      <c r="D210" s="50">
        <v>32372750</v>
      </c>
      <c r="E210" s="50">
        <v>32372750</v>
      </c>
      <c r="F210" s="51">
        <v>23245528</v>
      </c>
      <c r="G210" s="50">
        <v>23245528</v>
      </c>
      <c r="H210" s="38">
        <f t="shared" si="48"/>
        <v>100</v>
      </c>
      <c r="I210" s="38">
        <f t="shared" si="49"/>
        <v>100</v>
      </c>
      <c r="J210" s="38">
        <f t="shared" si="50"/>
        <v>71.80584905514668</v>
      </c>
      <c r="K210" s="39">
        <f t="shared" si="51"/>
        <v>100</v>
      </c>
    </row>
    <row r="211" spans="1:11" ht="15.75" thickBot="1" x14ac:dyDescent="0.3">
      <c r="A211" s="77"/>
      <c r="B211" s="56"/>
      <c r="C211" s="57"/>
      <c r="D211" s="57"/>
      <c r="E211" s="57"/>
      <c r="F211" s="58"/>
      <c r="G211" s="57"/>
      <c r="H211" s="59"/>
      <c r="I211" s="59"/>
      <c r="J211" s="59"/>
      <c r="K211" s="60"/>
    </row>
    <row r="212" spans="1:11" s="20" customFormat="1" ht="22.5" x14ac:dyDescent="0.25">
      <c r="A212" s="81" t="s">
        <v>346</v>
      </c>
      <c r="B212" s="82" t="s">
        <v>347</v>
      </c>
      <c r="C212" s="83">
        <f>C213+C215+C223</f>
        <v>13508595162</v>
      </c>
      <c r="D212" s="83">
        <f t="shared" ref="D212:G212" si="80">D213+D215+D223</f>
        <v>13420611883</v>
      </c>
      <c r="E212" s="83">
        <f t="shared" si="80"/>
        <v>11520734989</v>
      </c>
      <c r="F212" s="83">
        <f t="shared" si="80"/>
        <v>9440622431.8299999</v>
      </c>
      <c r="G212" s="83">
        <f t="shared" si="80"/>
        <v>8522382056.8299999</v>
      </c>
      <c r="H212" s="84">
        <f t="shared" si="48"/>
        <v>99.348686684700567</v>
      </c>
      <c r="I212" s="84">
        <f t="shared" si="49"/>
        <v>85.843589617500299</v>
      </c>
      <c r="J212" s="84">
        <f t="shared" si="50"/>
        <v>81.944619339338232</v>
      </c>
      <c r="K212" s="85">
        <f t="shared" si="51"/>
        <v>90.273518704613579</v>
      </c>
    </row>
    <row r="213" spans="1:11" s="21" customFormat="1" x14ac:dyDescent="0.25">
      <c r="A213" s="80" t="s">
        <v>348</v>
      </c>
      <c r="B213" s="70" t="s">
        <v>12</v>
      </c>
      <c r="C213" s="71">
        <f>C214</f>
        <v>6927445008</v>
      </c>
      <c r="D213" s="71">
        <f t="shared" ref="D213:G213" si="81">D214</f>
        <v>6916843308</v>
      </c>
      <c r="E213" s="71">
        <f t="shared" si="81"/>
        <v>6455456847</v>
      </c>
      <c r="F213" s="71">
        <f t="shared" si="81"/>
        <v>5076023414</v>
      </c>
      <c r="G213" s="71">
        <f t="shared" si="81"/>
        <v>4369836390</v>
      </c>
      <c r="H213" s="72">
        <f t="shared" si="48"/>
        <v>99.84696089268472</v>
      </c>
      <c r="I213" s="72">
        <f t="shared" si="49"/>
        <v>93.329522725108404</v>
      </c>
      <c r="J213" s="72">
        <f t="shared" si="50"/>
        <v>78.631513373975153</v>
      </c>
      <c r="K213" s="73">
        <f t="shared" si="51"/>
        <v>86.087790256201529</v>
      </c>
    </row>
    <row r="214" spans="1:11" ht="22.5" x14ac:dyDescent="0.25">
      <c r="A214" s="74" t="s">
        <v>349</v>
      </c>
      <c r="B214" s="55" t="s">
        <v>13</v>
      </c>
      <c r="C214" s="50">
        <v>6927445008</v>
      </c>
      <c r="D214" s="50">
        <v>6916843308</v>
      </c>
      <c r="E214" s="50">
        <v>6455456847</v>
      </c>
      <c r="F214" s="51">
        <v>5076023414</v>
      </c>
      <c r="G214" s="50">
        <v>4369836390</v>
      </c>
      <c r="H214" s="38">
        <f t="shared" si="48"/>
        <v>99.84696089268472</v>
      </c>
      <c r="I214" s="38">
        <f t="shared" si="49"/>
        <v>93.329522725108404</v>
      </c>
      <c r="J214" s="38">
        <f t="shared" si="50"/>
        <v>78.631513373975153</v>
      </c>
      <c r="K214" s="39">
        <f t="shared" si="51"/>
        <v>86.087790256201529</v>
      </c>
    </row>
    <row r="215" spans="1:11" s="21" customFormat="1" x14ac:dyDescent="0.25">
      <c r="A215" s="80" t="s">
        <v>350</v>
      </c>
      <c r="B215" s="70" t="s">
        <v>351</v>
      </c>
      <c r="C215" s="71">
        <f>C216+C219</f>
        <v>5932167587</v>
      </c>
      <c r="D215" s="71">
        <f t="shared" ref="D215:G215" si="82">D216+D219</f>
        <v>5888511065</v>
      </c>
      <c r="E215" s="71">
        <f t="shared" si="82"/>
        <v>4539451496</v>
      </c>
      <c r="F215" s="71">
        <f t="shared" si="82"/>
        <v>3924710116.8299999</v>
      </c>
      <c r="G215" s="71">
        <f t="shared" si="82"/>
        <v>3834047405.8299999</v>
      </c>
      <c r="H215" s="72">
        <f t="shared" ref="H215:H234" si="83">D215/C215*100</f>
        <v>99.264071330424457</v>
      </c>
      <c r="I215" s="72">
        <f t="shared" ref="I215:I234" si="84">E215/D215*100</f>
        <v>77.089971401794415</v>
      </c>
      <c r="J215" s="72">
        <f t="shared" ref="J215:J234" si="85">F215/E215*100</f>
        <v>86.457804875507804</v>
      </c>
      <c r="K215" s="73">
        <f t="shared" ref="K215:K234" si="86">G215/F215*100</f>
        <v>97.689951402748989</v>
      </c>
    </row>
    <row r="216" spans="1:11" s="21" customFormat="1" x14ac:dyDescent="0.25">
      <c r="A216" s="80" t="s">
        <v>352</v>
      </c>
      <c r="B216" s="70" t="s">
        <v>353</v>
      </c>
      <c r="C216" s="71">
        <f>C217+C218</f>
        <v>3819534284</v>
      </c>
      <c r="D216" s="71">
        <f t="shared" ref="D216:G216" si="87">D217+D218</f>
        <v>3779498888</v>
      </c>
      <c r="E216" s="71">
        <f t="shared" si="87"/>
        <v>3087945066</v>
      </c>
      <c r="F216" s="71">
        <f t="shared" si="87"/>
        <v>2564201669.1099997</v>
      </c>
      <c r="G216" s="71">
        <f t="shared" si="87"/>
        <v>2472616826.1099997</v>
      </c>
      <c r="H216" s="72">
        <f t="shared" si="83"/>
        <v>98.951825195869873</v>
      </c>
      <c r="I216" s="72">
        <f t="shared" si="84"/>
        <v>81.702499656880434</v>
      </c>
      <c r="J216" s="72">
        <f t="shared" si="85"/>
        <v>83.039096042973441</v>
      </c>
      <c r="K216" s="73">
        <f t="shared" si="86"/>
        <v>96.428329171480968</v>
      </c>
    </row>
    <row r="217" spans="1:11" x14ac:dyDescent="0.25">
      <c r="A217" s="74" t="s">
        <v>354</v>
      </c>
      <c r="B217" s="55" t="s">
        <v>0</v>
      </c>
      <c r="C217" s="50">
        <v>1789534284</v>
      </c>
      <c r="D217" s="50">
        <v>1789534284</v>
      </c>
      <c r="E217" s="50">
        <v>1514603669</v>
      </c>
      <c r="F217" s="51">
        <v>1106287417.74</v>
      </c>
      <c r="G217" s="50">
        <v>1041464148.74</v>
      </c>
      <c r="H217" s="38">
        <f t="shared" si="83"/>
        <v>100</v>
      </c>
      <c r="I217" s="38">
        <f t="shared" si="84"/>
        <v>84.636750608349899</v>
      </c>
      <c r="J217" s="38">
        <f t="shared" si="85"/>
        <v>73.04137976045007</v>
      </c>
      <c r="K217" s="39">
        <f t="shared" si="86"/>
        <v>94.140467661430577</v>
      </c>
    </row>
    <row r="218" spans="1:11" x14ac:dyDescent="0.25">
      <c r="A218" s="74" t="s">
        <v>355</v>
      </c>
      <c r="B218" s="55" t="s">
        <v>1</v>
      </c>
      <c r="C218" s="50">
        <v>2030000000</v>
      </c>
      <c r="D218" s="50">
        <v>1989964604</v>
      </c>
      <c r="E218" s="50">
        <v>1573341397</v>
      </c>
      <c r="F218" s="51">
        <v>1457914251.3699999</v>
      </c>
      <c r="G218" s="50">
        <v>1431152677.3699999</v>
      </c>
      <c r="H218" s="38">
        <f t="shared" si="83"/>
        <v>98.027813004926116</v>
      </c>
      <c r="I218" s="38">
        <f t="shared" si="84"/>
        <v>79.063788061227243</v>
      </c>
      <c r="J218" s="38">
        <f t="shared" si="85"/>
        <v>92.663566480225271</v>
      </c>
      <c r="K218" s="39">
        <f t="shared" si="86"/>
        <v>98.164393140758989</v>
      </c>
    </row>
    <row r="219" spans="1:11" s="21" customFormat="1" x14ac:dyDescent="0.25">
      <c r="A219" s="80" t="s">
        <v>356</v>
      </c>
      <c r="B219" s="70" t="s">
        <v>2</v>
      </c>
      <c r="C219" s="71">
        <f>C220+C221+C222</f>
        <v>2112633303</v>
      </c>
      <c r="D219" s="71">
        <f t="shared" ref="D219:G219" si="88">D220+D221+D222</f>
        <v>2109012177</v>
      </c>
      <c r="E219" s="71">
        <f t="shared" si="88"/>
        <v>1451506430</v>
      </c>
      <c r="F219" s="71">
        <f t="shared" si="88"/>
        <v>1360508447.72</v>
      </c>
      <c r="G219" s="71">
        <f t="shared" si="88"/>
        <v>1361430579.72</v>
      </c>
      <c r="H219" s="72">
        <f t="shared" si="83"/>
        <v>99.828596567380728</v>
      </c>
      <c r="I219" s="72">
        <f t="shared" si="84"/>
        <v>68.823994751169238</v>
      </c>
      <c r="J219" s="72">
        <f t="shared" si="85"/>
        <v>93.73079027421187</v>
      </c>
      <c r="K219" s="73">
        <f t="shared" si="86"/>
        <v>100.06777848395909</v>
      </c>
    </row>
    <row r="220" spans="1:11" x14ac:dyDescent="0.25">
      <c r="A220" s="74" t="s">
        <v>357</v>
      </c>
      <c r="B220" s="55" t="s">
        <v>358</v>
      </c>
      <c r="C220" s="50">
        <v>1111779105</v>
      </c>
      <c r="D220" s="50">
        <v>1111357979</v>
      </c>
      <c r="E220" s="50">
        <v>1019557587</v>
      </c>
      <c r="F220" s="51">
        <v>931254650.72000003</v>
      </c>
      <c r="G220" s="50">
        <v>935676782.72000003</v>
      </c>
      <c r="H220" s="38">
        <f t="shared" si="83"/>
        <v>99.962121432386525</v>
      </c>
      <c r="I220" s="38">
        <f t="shared" si="84"/>
        <v>91.73979998032658</v>
      </c>
      <c r="J220" s="38">
        <f t="shared" si="85"/>
        <v>91.339092817716434</v>
      </c>
      <c r="K220" s="39">
        <f t="shared" si="86"/>
        <v>100.47485744061315</v>
      </c>
    </row>
    <row r="221" spans="1:11" x14ac:dyDescent="0.25">
      <c r="A221" s="74" t="s">
        <v>359</v>
      </c>
      <c r="B221" s="55" t="s">
        <v>3</v>
      </c>
      <c r="C221" s="50">
        <v>860665170</v>
      </c>
      <c r="D221" s="50">
        <v>860665170</v>
      </c>
      <c r="E221" s="50">
        <v>324056327</v>
      </c>
      <c r="F221" s="51">
        <v>321361281</v>
      </c>
      <c r="G221" s="50">
        <v>317861281</v>
      </c>
      <c r="H221" s="38">
        <f t="shared" si="83"/>
        <v>100</v>
      </c>
      <c r="I221" s="38">
        <f t="shared" si="84"/>
        <v>37.65184630394652</v>
      </c>
      <c r="J221" s="38">
        <f t="shared" si="85"/>
        <v>99.168340262031052</v>
      </c>
      <c r="K221" s="39">
        <f t="shared" si="86"/>
        <v>98.910883106667725</v>
      </c>
    </row>
    <row r="222" spans="1:11" x14ac:dyDescent="0.25">
      <c r="A222" s="74" t="s">
        <v>360</v>
      </c>
      <c r="B222" s="55" t="s">
        <v>361</v>
      </c>
      <c r="C222" s="50">
        <v>140189028</v>
      </c>
      <c r="D222" s="50">
        <v>136989028</v>
      </c>
      <c r="E222" s="50">
        <v>107892516</v>
      </c>
      <c r="F222" s="51">
        <v>107892516</v>
      </c>
      <c r="G222" s="50">
        <v>107892516</v>
      </c>
      <c r="H222" s="38">
        <f t="shared" si="83"/>
        <v>97.717367724384246</v>
      </c>
      <c r="I222" s="38">
        <f t="shared" si="84"/>
        <v>78.759969010072837</v>
      </c>
      <c r="J222" s="38">
        <f t="shared" si="85"/>
        <v>100</v>
      </c>
      <c r="K222" s="39">
        <f t="shared" si="86"/>
        <v>100</v>
      </c>
    </row>
    <row r="223" spans="1:11" s="21" customFormat="1" x14ac:dyDescent="0.25">
      <c r="A223" s="80" t="s">
        <v>362</v>
      </c>
      <c r="B223" s="70" t="s">
        <v>363</v>
      </c>
      <c r="C223" s="71">
        <f>C224+C231</f>
        <v>648982567</v>
      </c>
      <c r="D223" s="71">
        <f t="shared" ref="D223:G223" si="89">D224+D231</f>
        <v>615257510</v>
      </c>
      <c r="E223" s="71">
        <f t="shared" si="89"/>
        <v>525826646</v>
      </c>
      <c r="F223" s="71">
        <f t="shared" si="89"/>
        <v>439888901</v>
      </c>
      <c r="G223" s="71">
        <f t="shared" si="89"/>
        <v>318498261</v>
      </c>
      <c r="H223" s="72">
        <f t="shared" si="83"/>
        <v>94.803395543288914</v>
      </c>
      <c r="I223" s="72">
        <f t="shared" si="84"/>
        <v>85.464482343336215</v>
      </c>
      <c r="J223" s="72">
        <f t="shared" si="85"/>
        <v>83.656639378446414</v>
      </c>
      <c r="K223" s="73">
        <f t="shared" si="86"/>
        <v>72.404250317741031</v>
      </c>
    </row>
    <row r="224" spans="1:11" s="21" customFormat="1" x14ac:dyDescent="0.25">
      <c r="A224" s="80" t="s">
        <v>364</v>
      </c>
      <c r="B224" s="70" t="s">
        <v>365</v>
      </c>
      <c r="C224" s="71">
        <f>C225+C226+C227+C228+C229+C230</f>
        <v>588587630</v>
      </c>
      <c r="D224" s="71">
        <f t="shared" ref="D224:G224" si="90">D225+D226+D227+D228+D229+D230</f>
        <v>555571773</v>
      </c>
      <c r="E224" s="71">
        <f t="shared" si="90"/>
        <v>490050909</v>
      </c>
      <c r="F224" s="71">
        <f t="shared" si="90"/>
        <v>404113189</v>
      </c>
      <c r="G224" s="71">
        <f t="shared" si="90"/>
        <v>299179658</v>
      </c>
      <c r="H224" s="72">
        <f t="shared" si="83"/>
        <v>94.390664139509695</v>
      </c>
      <c r="I224" s="72">
        <f t="shared" si="84"/>
        <v>88.206588746185275</v>
      </c>
      <c r="J224" s="72">
        <f t="shared" si="85"/>
        <v>82.463511765468439</v>
      </c>
      <c r="K224" s="73">
        <f t="shared" si="86"/>
        <v>74.033628731676956</v>
      </c>
    </row>
    <row r="225" spans="1:11" x14ac:dyDescent="0.25">
      <c r="A225" s="74" t="s">
        <v>366</v>
      </c>
      <c r="B225" s="55" t="s">
        <v>4</v>
      </c>
      <c r="C225" s="50">
        <v>500000</v>
      </c>
      <c r="D225" s="50">
        <v>0</v>
      </c>
      <c r="E225" s="50">
        <v>0</v>
      </c>
      <c r="F225" s="51">
        <v>0</v>
      </c>
      <c r="G225" s="50">
        <v>0</v>
      </c>
      <c r="H225" s="38">
        <f t="shared" si="83"/>
        <v>0</v>
      </c>
      <c r="I225" s="38">
        <v>0</v>
      </c>
      <c r="J225" s="38">
        <v>0</v>
      </c>
      <c r="K225" s="39">
        <v>0</v>
      </c>
    </row>
    <row r="226" spans="1:11" x14ac:dyDescent="0.25">
      <c r="A226" s="74" t="s">
        <v>367</v>
      </c>
      <c r="B226" s="55" t="s">
        <v>5</v>
      </c>
      <c r="C226" s="50">
        <v>314946800</v>
      </c>
      <c r="D226" s="50">
        <v>300971800</v>
      </c>
      <c r="E226" s="50">
        <v>266084770</v>
      </c>
      <c r="F226" s="51">
        <v>215456467</v>
      </c>
      <c r="G226" s="50">
        <v>123311028</v>
      </c>
      <c r="H226" s="38">
        <f t="shared" si="83"/>
        <v>95.562742660030196</v>
      </c>
      <c r="I226" s="38">
        <f t="shared" si="84"/>
        <v>88.40853860727151</v>
      </c>
      <c r="J226" s="38">
        <f t="shared" si="85"/>
        <v>80.972867030307668</v>
      </c>
      <c r="K226" s="39">
        <f t="shared" si="86"/>
        <v>57.232456150875244</v>
      </c>
    </row>
    <row r="227" spans="1:11" x14ac:dyDescent="0.25">
      <c r="A227" s="74" t="s">
        <v>368</v>
      </c>
      <c r="B227" s="55" t="s">
        <v>6</v>
      </c>
      <c r="C227" s="50">
        <v>69594076</v>
      </c>
      <c r="D227" s="50">
        <v>51098000</v>
      </c>
      <c r="E227" s="50">
        <v>29215000</v>
      </c>
      <c r="F227" s="51">
        <v>29215000</v>
      </c>
      <c r="G227" s="50">
        <v>26845000</v>
      </c>
      <c r="H227" s="38">
        <f t="shared" si="83"/>
        <v>73.422916053946892</v>
      </c>
      <c r="I227" s="38">
        <f t="shared" si="84"/>
        <v>57.174449097812051</v>
      </c>
      <c r="J227" s="38">
        <f t="shared" si="85"/>
        <v>100</v>
      </c>
      <c r="K227" s="39">
        <f t="shared" si="86"/>
        <v>91.8877289063837</v>
      </c>
    </row>
    <row r="228" spans="1:11" x14ac:dyDescent="0.25">
      <c r="A228" s="74" t="s">
        <v>369</v>
      </c>
      <c r="B228" s="55" t="s">
        <v>7</v>
      </c>
      <c r="C228" s="50">
        <v>63957909</v>
      </c>
      <c r="D228" s="50">
        <v>63957909</v>
      </c>
      <c r="E228" s="50">
        <v>57185615</v>
      </c>
      <c r="F228" s="51">
        <v>36218049</v>
      </c>
      <c r="G228" s="50">
        <v>25799957</v>
      </c>
      <c r="H228" s="38">
        <f t="shared" si="83"/>
        <v>100</v>
      </c>
      <c r="I228" s="38">
        <f t="shared" si="84"/>
        <v>89.411326752411497</v>
      </c>
      <c r="J228" s="38">
        <f t="shared" si="85"/>
        <v>63.334195146803964</v>
      </c>
      <c r="K228" s="39">
        <f t="shared" si="86"/>
        <v>71.23508226519877</v>
      </c>
    </row>
    <row r="229" spans="1:11" x14ac:dyDescent="0.25">
      <c r="A229" s="74" t="s">
        <v>370</v>
      </c>
      <c r="B229" s="55" t="s">
        <v>8</v>
      </c>
      <c r="C229" s="50">
        <v>128176650</v>
      </c>
      <c r="D229" s="50">
        <v>128131869</v>
      </c>
      <c r="E229" s="50">
        <v>126153329</v>
      </c>
      <c r="F229" s="51">
        <v>111811478</v>
      </c>
      <c r="G229" s="50">
        <v>111811478</v>
      </c>
      <c r="H229" s="38">
        <f t="shared" si="83"/>
        <v>99.965063059457393</v>
      </c>
      <c r="I229" s="38">
        <f t="shared" si="84"/>
        <v>98.455856442709035</v>
      </c>
      <c r="J229" s="38">
        <f t="shared" si="85"/>
        <v>88.631412968895972</v>
      </c>
      <c r="K229" s="39">
        <f t="shared" si="86"/>
        <v>100</v>
      </c>
    </row>
    <row r="230" spans="1:11" x14ac:dyDescent="0.25">
      <c r="A230" s="74" t="s">
        <v>371</v>
      </c>
      <c r="B230" s="55" t="s">
        <v>9</v>
      </c>
      <c r="C230" s="50">
        <v>11412195</v>
      </c>
      <c r="D230" s="50">
        <v>11412195</v>
      </c>
      <c r="E230" s="50">
        <v>11412195</v>
      </c>
      <c r="F230" s="51">
        <v>11412195</v>
      </c>
      <c r="G230" s="50">
        <v>11412195</v>
      </c>
      <c r="H230" s="38">
        <f t="shared" si="83"/>
        <v>100</v>
      </c>
      <c r="I230" s="38">
        <f t="shared" si="84"/>
        <v>100</v>
      </c>
      <c r="J230" s="38">
        <f t="shared" si="85"/>
        <v>100</v>
      </c>
      <c r="K230" s="39">
        <f t="shared" si="86"/>
        <v>100</v>
      </c>
    </row>
    <row r="231" spans="1:11" s="21" customFormat="1" ht="22.5" x14ac:dyDescent="0.25">
      <c r="A231" s="80" t="s">
        <v>372</v>
      </c>
      <c r="B231" s="70" t="s">
        <v>373</v>
      </c>
      <c r="C231" s="71">
        <f>C232+C233+C234</f>
        <v>60394937</v>
      </c>
      <c r="D231" s="71">
        <f t="shared" ref="D231:G231" si="91">D232+D233+D234</f>
        <v>59685737</v>
      </c>
      <c r="E231" s="71">
        <f t="shared" si="91"/>
        <v>35775737</v>
      </c>
      <c r="F231" s="71">
        <f t="shared" si="91"/>
        <v>35775712</v>
      </c>
      <c r="G231" s="71">
        <f t="shared" si="91"/>
        <v>19318603</v>
      </c>
      <c r="H231" s="72">
        <f t="shared" si="83"/>
        <v>98.825729381918222</v>
      </c>
      <c r="I231" s="72">
        <f t="shared" si="84"/>
        <v>59.940178002660836</v>
      </c>
      <c r="J231" s="72">
        <f t="shared" si="85"/>
        <v>99.999930120237636</v>
      </c>
      <c r="K231" s="73">
        <f t="shared" si="86"/>
        <v>53.999213209229765</v>
      </c>
    </row>
    <row r="232" spans="1:11" x14ac:dyDescent="0.25">
      <c r="A232" s="74" t="s">
        <v>374</v>
      </c>
      <c r="B232" s="55" t="s">
        <v>10</v>
      </c>
      <c r="C232" s="50">
        <v>16704200</v>
      </c>
      <c r="D232" s="50">
        <v>15995000</v>
      </c>
      <c r="E232" s="50">
        <v>9995000</v>
      </c>
      <c r="F232" s="51">
        <v>9995000</v>
      </c>
      <c r="G232" s="50">
        <v>9995000</v>
      </c>
      <c r="H232" s="38">
        <f t="shared" si="83"/>
        <v>95.754361178625729</v>
      </c>
      <c r="I232" s="38">
        <f t="shared" si="84"/>
        <v>62.488277586745852</v>
      </c>
      <c r="J232" s="38">
        <f t="shared" si="85"/>
        <v>100</v>
      </c>
      <c r="K232" s="39">
        <f t="shared" si="86"/>
        <v>100</v>
      </c>
    </row>
    <row r="233" spans="1:11" x14ac:dyDescent="0.25">
      <c r="A233" s="74" t="s">
        <v>375</v>
      </c>
      <c r="B233" s="55" t="s">
        <v>11</v>
      </c>
      <c r="C233" s="50">
        <v>40141737</v>
      </c>
      <c r="D233" s="50">
        <v>40141737</v>
      </c>
      <c r="E233" s="50">
        <v>22231737</v>
      </c>
      <c r="F233" s="51">
        <v>22231712</v>
      </c>
      <c r="G233" s="50">
        <v>5774603</v>
      </c>
      <c r="H233" s="38">
        <f t="shared" si="83"/>
        <v>100</v>
      </c>
      <c r="I233" s="38">
        <f t="shared" si="84"/>
        <v>55.383096650750318</v>
      </c>
      <c r="J233" s="38">
        <f t="shared" si="85"/>
        <v>99.999887548147953</v>
      </c>
      <c r="K233" s="39">
        <f t="shared" si="86"/>
        <v>25.974621297721022</v>
      </c>
    </row>
    <row r="234" spans="1:11" x14ac:dyDescent="0.25">
      <c r="A234" s="74" t="s">
        <v>376</v>
      </c>
      <c r="B234" s="55" t="s">
        <v>377</v>
      </c>
      <c r="C234" s="50">
        <v>3549000</v>
      </c>
      <c r="D234" s="50">
        <v>3549000</v>
      </c>
      <c r="E234" s="50">
        <v>3549000</v>
      </c>
      <c r="F234" s="51">
        <v>3549000</v>
      </c>
      <c r="G234" s="50">
        <v>3549000</v>
      </c>
      <c r="H234" s="38">
        <f t="shared" si="83"/>
        <v>100</v>
      </c>
      <c r="I234" s="38">
        <f t="shared" si="84"/>
        <v>100</v>
      </c>
      <c r="J234" s="38">
        <f t="shared" si="85"/>
        <v>100</v>
      </c>
      <c r="K234" s="39">
        <f t="shared" si="86"/>
        <v>100</v>
      </c>
    </row>
    <row r="235" spans="1:11" x14ac:dyDescent="0.25">
      <c r="A235" s="74"/>
      <c r="B235" s="55"/>
      <c r="C235" s="50"/>
      <c r="D235" s="50"/>
      <c r="E235" s="50"/>
      <c r="F235" s="51"/>
      <c r="G235" s="50"/>
      <c r="H235" s="38"/>
      <c r="I235" s="38"/>
      <c r="J235" s="38"/>
      <c r="K235" s="39"/>
    </row>
    <row r="236" spans="1:11" x14ac:dyDescent="0.25">
      <c r="A236" s="74"/>
      <c r="B236" s="55"/>
      <c r="C236" s="50"/>
      <c r="D236" s="50"/>
      <c r="E236" s="50"/>
      <c r="F236" s="51"/>
      <c r="G236" s="50"/>
      <c r="H236" s="38"/>
      <c r="I236" s="38"/>
      <c r="J236" s="38"/>
      <c r="K236" s="39"/>
    </row>
    <row r="237" spans="1:11" x14ac:dyDescent="0.25">
      <c r="A237" s="86"/>
      <c r="B237" s="98" t="s">
        <v>412</v>
      </c>
      <c r="C237" s="98"/>
      <c r="D237" s="98"/>
      <c r="E237" s="98"/>
      <c r="F237" s="98"/>
      <c r="G237" s="98"/>
      <c r="H237" s="98"/>
      <c r="I237" s="98"/>
      <c r="J237" s="38"/>
      <c r="K237" s="39"/>
    </row>
    <row r="238" spans="1:11" x14ac:dyDescent="0.25">
      <c r="A238" s="86"/>
      <c r="B238" s="99" t="s">
        <v>413</v>
      </c>
      <c r="C238" s="99"/>
      <c r="D238" s="99"/>
      <c r="E238" s="99"/>
      <c r="F238" s="99"/>
      <c r="G238" s="99"/>
      <c r="H238" s="99"/>
      <c r="I238" s="99"/>
      <c r="J238" s="23"/>
      <c r="K238" s="24"/>
    </row>
    <row r="239" spans="1:11" ht="12.75" customHeight="1" x14ac:dyDescent="0.25">
      <c r="A239" s="86"/>
      <c r="B239" s="22"/>
      <c r="C239" s="22"/>
      <c r="D239" s="22"/>
      <c r="E239" s="22"/>
      <c r="F239" s="22"/>
      <c r="G239" s="22"/>
      <c r="H239" s="22"/>
      <c r="I239" s="22"/>
      <c r="J239" s="23"/>
      <c r="K239" s="24"/>
    </row>
    <row r="240" spans="1:11" ht="12.75" customHeight="1" x14ac:dyDescent="0.25">
      <c r="A240" s="87" t="s">
        <v>414</v>
      </c>
      <c r="B240" s="22"/>
      <c r="C240" s="22"/>
      <c r="D240" s="22"/>
      <c r="E240" s="22"/>
      <c r="F240" s="22"/>
      <c r="G240" s="22"/>
      <c r="H240" s="22"/>
      <c r="I240" s="22"/>
      <c r="J240" s="23"/>
      <c r="K240" s="24"/>
    </row>
    <row r="241" spans="1:11" ht="12.75" customHeight="1" thickBot="1" x14ac:dyDescent="0.3">
      <c r="A241" s="88" t="s">
        <v>415</v>
      </c>
      <c r="B241" s="89"/>
      <c r="C241" s="89"/>
      <c r="D241" s="89"/>
      <c r="E241" s="89"/>
      <c r="F241" s="89"/>
      <c r="G241" s="89"/>
      <c r="H241" s="89"/>
      <c r="I241" s="89"/>
      <c r="J241" s="25"/>
      <c r="K241" s="26"/>
    </row>
    <row r="242" spans="1:11" x14ac:dyDescent="0.25">
      <c r="A242" s="96"/>
      <c r="B242" s="97"/>
      <c r="C242" s="97"/>
      <c r="D242" s="97"/>
      <c r="E242" s="97"/>
      <c r="F242" s="97"/>
      <c r="G242" s="97"/>
      <c r="H242" s="97"/>
      <c r="I242" s="97"/>
      <c r="J242" s="23"/>
      <c r="K242" s="23"/>
    </row>
    <row r="247" spans="1:11" x14ac:dyDescent="0.25">
      <c r="D247" s="98"/>
      <c r="E247" s="98"/>
      <c r="F247" s="98"/>
      <c r="G247" s="98"/>
      <c r="H247" s="98"/>
      <c r="I247" s="98"/>
      <c r="J247" s="98"/>
      <c r="K247" s="98"/>
    </row>
    <row r="248" spans="1:11" x14ac:dyDescent="0.25">
      <c r="D248" s="99"/>
      <c r="E248" s="99"/>
      <c r="F248" s="99"/>
      <c r="G248" s="99"/>
      <c r="H248" s="99"/>
      <c r="I248" s="99"/>
      <c r="J248" s="99"/>
      <c r="K248" s="99"/>
    </row>
    <row r="251" spans="1:11" x14ac:dyDescent="0.25">
      <c r="B251" s="95"/>
      <c r="C251" s="22"/>
      <c r="D251" s="22"/>
      <c r="E251" s="22"/>
      <c r="F251" s="22"/>
      <c r="G251" s="22"/>
      <c r="H251" s="22"/>
    </row>
    <row r="252" spans="1:11" x14ac:dyDescent="0.25">
      <c r="B252" s="95"/>
      <c r="C252" s="22"/>
      <c r="D252" s="22"/>
      <c r="E252" s="22"/>
      <c r="F252" s="22"/>
      <c r="G252" s="22"/>
      <c r="H252" s="22"/>
    </row>
    <row r="253" spans="1:11" x14ac:dyDescent="0.25">
      <c r="B253" s="23"/>
      <c r="C253" s="23"/>
      <c r="D253" s="23"/>
      <c r="E253" s="23"/>
      <c r="F253" s="23"/>
      <c r="G253" s="23"/>
      <c r="H253" s="23"/>
    </row>
  </sheetData>
  <mergeCells count="17">
    <mergeCell ref="A7:A8"/>
    <mergeCell ref="B7:B8"/>
    <mergeCell ref="C7:C8"/>
    <mergeCell ref="D7:D8"/>
    <mergeCell ref="E7:E8"/>
    <mergeCell ref="D247:K247"/>
    <mergeCell ref="D248:K248"/>
    <mergeCell ref="B237:I237"/>
    <mergeCell ref="B238:I238"/>
    <mergeCell ref="B2:I2"/>
    <mergeCell ref="J2:K6"/>
    <mergeCell ref="B3:I3"/>
    <mergeCell ref="B4:I4"/>
    <mergeCell ref="B5:I5"/>
    <mergeCell ref="F7:F8"/>
    <mergeCell ref="G7:G8"/>
    <mergeCell ref="H7:K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DE GASTOS</vt:lpstr>
      <vt:lpstr>'EJECUCION DE GASTOS'!Títulos_a_imprimir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2017-12-19T16:34:54Z</dcterms:modified>
</cp:coreProperties>
</file>