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1470" windowWidth="19815" windowHeight="5760" firstSheet="1" activeTab="1"/>
  </bookViews>
  <sheets>
    <sheet name="Hoja2" sheetId="3" r:id="rId1"/>
    <sheet name="AGOSTO" sheetId="21" r:id="rId2"/>
  </sheets>
  <definedNames>
    <definedName name="_xlnm.Print_Titles" localSheetId="1">AGOSTO!$7:$9</definedName>
  </definedNames>
  <calcPr calcId="144525"/>
</workbook>
</file>

<file path=xl/calcChain.xml><?xml version="1.0" encoding="utf-8"?>
<calcChain xmlns="http://schemas.openxmlformats.org/spreadsheetml/2006/main">
  <c r="I20" i="21" l="1"/>
  <c r="J20" i="21"/>
  <c r="K20" i="21"/>
  <c r="H30" i="21"/>
  <c r="I30" i="21"/>
  <c r="J30" i="21"/>
  <c r="K30" i="21"/>
  <c r="H31" i="21"/>
  <c r="I31" i="21"/>
  <c r="J31" i="21"/>
  <c r="K31" i="21"/>
  <c r="H32" i="21"/>
  <c r="I32" i="21"/>
  <c r="J32" i="21"/>
  <c r="K32" i="21"/>
  <c r="H33" i="21"/>
  <c r="I33" i="21"/>
  <c r="J33" i="21"/>
  <c r="K33" i="21"/>
  <c r="H34" i="21"/>
  <c r="I34" i="21"/>
  <c r="J34" i="21"/>
  <c r="K34" i="21"/>
  <c r="H35" i="21"/>
  <c r="I35" i="21"/>
  <c r="J35" i="21"/>
  <c r="K35" i="21"/>
  <c r="H36" i="21"/>
  <c r="I36" i="21"/>
  <c r="J36" i="21"/>
  <c r="K36" i="21"/>
  <c r="H37" i="21"/>
  <c r="I37" i="21"/>
  <c r="J37" i="21"/>
  <c r="K37" i="21"/>
  <c r="H38" i="21"/>
  <c r="I38" i="21"/>
  <c r="J38" i="21"/>
  <c r="K38" i="21"/>
  <c r="H39" i="21"/>
  <c r="I39" i="21"/>
  <c r="J39" i="21"/>
  <c r="K39" i="21"/>
  <c r="H40" i="21"/>
  <c r="I40" i="21"/>
  <c r="J40" i="21"/>
  <c r="K40" i="21"/>
  <c r="H41" i="21"/>
  <c r="I41" i="21"/>
  <c r="J41" i="21"/>
  <c r="K41" i="21"/>
  <c r="H42" i="21"/>
  <c r="I42" i="21"/>
  <c r="J42" i="21"/>
  <c r="K42" i="21"/>
  <c r="H44" i="21"/>
  <c r="I44" i="21"/>
  <c r="J44" i="21"/>
  <c r="K44" i="21"/>
  <c r="H45" i="21"/>
  <c r="I45" i="21"/>
  <c r="J45" i="21"/>
  <c r="K45" i="21"/>
  <c r="H46" i="21"/>
  <c r="I46" i="21"/>
  <c r="J46" i="21"/>
  <c r="K46" i="21"/>
  <c r="H47" i="21"/>
  <c r="I47" i="21"/>
  <c r="J47" i="21"/>
  <c r="K47" i="21"/>
  <c r="H48" i="21"/>
  <c r="I48" i="21"/>
  <c r="J48" i="21"/>
  <c r="K48" i="21"/>
  <c r="H50" i="21"/>
  <c r="I50" i="21"/>
  <c r="J50" i="21"/>
  <c r="K50" i="21"/>
  <c r="H51" i="21"/>
  <c r="I51" i="21"/>
  <c r="J51" i="21"/>
  <c r="K51" i="21"/>
  <c r="H52" i="21"/>
  <c r="I52" i="21"/>
  <c r="J52" i="21"/>
  <c r="K52" i="21"/>
  <c r="H53" i="21"/>
  <c r="I53" i="21"/>
  <c r="J53" i="21"/>
  <c r="K53" i="21"/>
  <c r="H54" i="21"/>
  <c r="I54" i="21"/>
  <c r="J54" i="21"/>
  <c r="K54" i="21"/>
  <c r="H55" i="21"/>
  <c r="I55" i="21"/>
  <c r="J55" i="21"/>
  <c r="K55" i="21"/>
  <c r="H56" i="21"/>
  <c r="I56" i="21"/>
  <c r="J56" i="21"/>
  <c r="K56" i="21"/>
  <c r="H60" i="21"/>
  <c r="I60" i="21"/>
  <c r="J60" i="21"/>
  <c r="K60" i="21"/>
  <c r="H62" i="21"/>
  <c r="I62" i="21"/>
  <c r="J62" i="21"/>
  <c r="K62" i="21"/>
  <c r="H63" i="21"/>
  <c r="I63" i="21"/>
  <c r="J63" i="21"/>
  <c r="K63" i="21"/>
  <c r="H64" i="21"/>
  <c r="I64" i="21"/>
  <c r="J64" i="21"/>
  <c r="K64" i="21"/>
  <c r="H65" i="21"/>
  <c r="I65" i="21"/>
  <c r="J65" i="21"/>
  <c r="K65" i="21"/>
  <c r="H66" i="21"/>
  <c r="I66" i="21"/>
  <c r="J66" i="21"/>
  <c r="K66" i="21"/>
  <c r="H67" i="21"/>
  <c r="I67" i="21"/>
  <c r="J67" i="21"/>
  <c r="K67" i="21"/>
  <c r="H68" i="21"/>
  <c r="I68" i="21"/>
  <c r="J68" i="21"/>
  <c r="K68" i="21"/>
  <c r="H70" i="21"/>
  <c r="I70" i="21"/>
  <c r="J70" i="21"/>
  <c r="K70" i="21"/>
  <c r="H72" i="21"/>
  <c r="I72" i="21"/>
  <c r="H73" i="21"/>
  <c r="I73" i="21"/>
  <c r="J73" i="21"/>
  <c r="K73" i="21"/>
  <c r="I76" i="21"/>
  <c r="J76" i="21"/>
  <c r="K76" i="21"/>
  <c r="H78" i="21"/>
  <c r="I78" i="21"/>
  <c r="J78" i="21"/>
  <c r="K78" i="21"/>
  <c r="H79" i="21"/>
  <c r="I79" i="21"/>
  <c r="J79" i="21"/>
  <c r="K79" i="21"/>
  <c r="H80" i="21"/>
  <c r="I80" i="21"/>
  <c r="J80" i="21"/>
  <c r="K80" i="21"/>
  <c r="H83" i="21"/>
  <c r="H84" i="21"/>
  <c r="I84" i="21"/>
  <c r="J84" i="21"/>
  <c r="K84" i="21"/>
  <c r="H86" i="21"/>
  <c r="I86" i="21"/>
  <c r="J86" i="21"/>
  <c r="K86" i="21"/>
  <c r="H91" i="21"/>
  <c r="I91" i="21"/>
  <c r="J91" i="21"/>
  <c r="K91" i="21"/>
  <c r="H95" i="21"/>
  <c r="I95" i="21"/>
  <c r="J95" i="21"/>
  <c r="K95" i="21"/>
  <c r="H97" i="21"/>
  <c r="I97" i="21"/>
  <c r="J97" i="21"/>
  <c r="K97" i="21"/>
  <c r="H100" i="21"/>
  <c r="I100" i="21"/>
  <c r="J100" i="21"/>
  <c r="K100" i="21"/>
  <c r="H101" i="21"/>
  <c r="I101" i="21"/>
  <c r="J101" i="21"/>
  <c r="K101" i="21"/>
  <c r="H102" i="21"/>
  <c r="I102" i="21"/>
  <c r="J102" i="21"/>
  <c r="K102" i="21"/>
  <c r="H103" i="21"/>
  <c r="I103" i="21"/>
  <c r="J103" i="21"/>
  <c r="K103" i="21"/>
  <c r="H104" i="21"/>
  <c r="I104" i="21"/>
  <c r="J104" i="21"/>
  <c r="K104" i="21"/>
  <c r="H105" i="21"/>
  <c r="I105" i="21"/>
  <c r="J105" i="21"/>
  <c r="K105" i="21"/>
  <c r="H106" i="21"/>
  <c r="I106" i="21"/>
  <c r="J106" i="21"/>
  <c r="K106" i="21"/>
  <c r="H107" i="21"/>
  <c r="I107" i="21"/>
  <c r="J107" i="21"/>
  <c r="H108" i="21"/>
  <c r="I108" i="21"/>
  <c r="J108" i="21"/>
  <c r="K108" i="21"/>
  <c r="H109" i="21"/>
  <c r="I109" i="21"/>
  <c r="J109" i="21"/>
  <c r="K109" i="21"/>
  <c r="H110" i="21"/>
  <c r="I110" i="21"/>
  <c r="J110" i="21"/>
  <c r="K110" i="21"/>
  <c r="H111" i="21"/>
  <c r="I111" i="21"/>
  <c r="J111" i="21"/>
  <c r="K111" i="21"/>
  <c r="H112" i="21"/>
  <c r="H113" i="21"/>
  <c r="I113" i="21"/>
  <c r="J113" i="21"/>
  <c r="K113" i="21"/>
  <c r="H115" i="21"/>
  <c r="I115" i="21"/>
  <c r="J115" i="21"/>
  <c r="K115" i="21"/>
  <c r="H116" i="21"/>
  <c r="I116" i="21"/>
  <c r="H117" i="21"/>
  <c r="I117" i="21"/>
  <c r="J117" i="21"/>
  <c r="K117" i="21"/>
  <c r="H120" i="21"/>
  <c r="I120" i="21"/>
  <c r="J120" i="21"/>
  <c r="K120" i="21"/>
  <c r="H122" i="21"/>
  <c r="I122" i="21"/>
  <c r="J122" i="21"/>
  <c r="K122" i="21"/>
  <c r="H123" i="21"/>
  <c r="I123" i="21"/>
  <c r="J123" i="21"/>
  <c r="K123" i="21"/>
  <c r="H124" i="21"/>
  <c r="I124" i="21"/>
  <c r="J124" i="21"/>
  <c r="K124" i="21"/>
  <c r="H125" i="21"/>
  <c r="I125" i="21"/>
  <c r="J125" i="21"/>
  <c r="K125" i="21"/>
  <c r="H126" i="21"/>
  <c r="I126" i="21"/>
  <c r="J126" i="21"/>
  <c r="K126" i="21"/>
  <c r="H127" i="21"/>
  <c r="H128" i="21"/>
  <c r="I128" i="21"/>
  <c r="J128" i="21"/>
  <c r="K128" i="21"/>
  <c r="H129" i="21"/>
  <c r="I129" i="21"/>
  <c r="J129" i="21"/>
  <c r="K129" i="21"/>
  <c r="H130" i="21"/>
  <c r="I130" i="21"/>
  <c r="J130" i="21"/>
  <c r="K130" i="21"/>
  <c r="H131" i="21"/>
  <c r="I131" i="21"/>
  <c r="J131" i="21"/>
  <c r="K131" i="21"/>
  <c r="H132" i="21"/>
  <c r="I132" i="21"/>
  <c r="J132" i="21"/>
  <c r="K132" i="21"/>
  <c r="H134" i="21"/>
  <c r="I134" i="21"/>
  <c r="J134" i="21"/>
  <c r="K134" i="21"/>
  <c r="H135" i="21"/>
  <c r="I135" i="21"/>
  <c r="J135" i="21"/>
  <c r="K135" i="21"/>
  <c r="H136" i="21"/>
  <c r="I136" i="21"/>
  <c r="H138" i="21"/>
  <c r="I138" i="21"/>
  <c r="J138" i="21"/>
  <c r="K138" i="21"/>
  <c r="H139" i="21"/>
  <c r="I139" i="21"/>
  <c r="J139" i="21"/>
  <c r="K139" i="21"/>
  <c r="H140" i="21"/>
  <c r="I140" i="21"/>
  <c r="J140" i="21"/>
  <c r="K140" i="21"/>
  <c r="H141" i="21"/>
  <c r="I141" i="21"/>
  <c r="J141" i="21"/>
  <c r="K141" i="21"/>
  <c r="H142" i="21"/>
  <c r="I142" i="21"/>
  <c r="J142" i="21"/>
  <c r="K142" i="21"/>
  <c r="H143" i="21"/>
  <c r="I143" i="21"/>
  <c r="J143" i="21"/>
  <c r="K143" i="21"/>
  <c r="H144" i="21"/>
  <c r="H146" i="21"/>
  <c r="I146" i="21"/>
  <c r="J146" i="21"/>
  <c r="K146" i="21"/>
  <c r="H147" i="21"/>
  <c r="H148" i="21"/>
  <c r="I148" i="21"/>
  <c r="J148" i="21"/>
  <c r="K148" i="21"/>
  <c r="H154" i="21"/>
  <c r="I154" i="21"/>
  <c r="J154" i="21"/>
  <c r="K154" i="21"/>
  <c r="H156" i="21"/>
  <c r="H160" i="21"/>
  <c r="H161" i="21"/>
  <c r="H165" i="21"/>
  <c r="H167" i="21"/>
  <c r="I167" i="21"/>
  <c r="J167" i="21"/>
  <c r="K167" i="21"/>
  <c r="H172" i="21"/>
  <c r="I172" i="21"/>
  <c r="J172" i="21"/>
  <c r="K172" i="21"/>
  <c r="I173" i="21"/>
  <c r="J173" i="21"/>
  <c r="K173" i="21"/>
  <c r="I174" i="21"/>
  <c r="J174" i="21"/>
  <c r="K174" i="21"/>
  <c r="H175" i="21"/>
  <c r="I175" i="21"/>
  <c r="J175" i="21"/>
  <c r="K175" i="21"/>
  <c r="H176" i="21"/>
  <c r="I176" i="21"/>
  <c r="J176" i="21"/>
  <c r="K176" i="21"/>
  <c r="H177" i="21"/>
  <c r="I177" i="21"/>
  <c r="J177" i="21"/>
  <c r="K177" i="21"/>
  <c r="H178" i="21"/>
  <c r="I178" i="21"/>
  <c r="J178" i="21"/>
  <c r="K178" i="21"/>
  <c r="H179" i="21"/>
  <c r="I179" i="21"/>
  <c r="J179" i="21"/>
  <c r="K179" i="21"/>
  <c r="H180" i="21"/>
  <c r="I180" i="21"/>
  <c r="J180" i="21"/>
  <c r="K180" i="21"/>
  <c r="H181" i="21"/>
  <c r="I181" i="21"/>
  <c r="J181" i="21"/>
  <c r="K181" i="21"/>
  <c r="H182" i="21"/>
  <c r="H183" i="21"/>
  <c r="I183" i="21"/>
  <c r="J183" i="21"/>
  <c r="K183" i="21"/>
  <c r="I184" i="21"/>
  <c r="J184" i="21"/>
  <c r="K184" i="21"/>
  <c r="I185" i="21"/>
  <c r="J185" i="21"/>
  <c r="K185" i="21"/>
  <c r="H186" i="21"/>
  <c r="I186" i="21"/>
  <c r="J186" i="21"/>
  <c r="K186" i="21"/>
  <c r="I189" i="21"/>
  <c r="J189" i="21"/>
  <c r="K189" i="21"/>
  <c r="H191" i="21"/>
  <c r="I191" i="21"/>
  <c r="J191" i="21"/>
  <c r="K191" i="21"/>
  <c r="H192" i="21"/>
  <c r="I192" i="21"/>
  <c r="J192" i="21"/>
  <c r="K192" i="21"/>
  <c r="H193" i="21"/>
  <c r="I193" i="21"/>
  <c r="J193" i="21"/>
  <c r="K193" i="21"/>
  <c r="H194" i="21"/>
  <c r="I194" i="21"/>
  <c r="J194" i="21"/>
  <c r="K194" i="21"/>
  <c r="H196" i="21"/>
  <c r="I196" i="21"/>
  <c r="J196" i="21"/>
  <c r="K196" i="21"/>
  <c r="H197" i="21"/>
  <c r="H199" i="21"/>
  <c r="I199" i="21"/>
  <c r="J199" i="21"/>
  <c r="K199" i="21"/>
  <c r="H200" i="21"/>
  <c r="I200" i="21"/>
  <c r="J200" i="21"/>
  <c r="K200" i="21"/>
  <c r="H205" i="21"/>
  <c r="I205" i="21"/>
  <c r="J205" i="21"/>
  <c r="K205" i="21"/>
  <c r="H206" i="21"/>
  <c r="I206" i="21"/>
  <c r="J206" i="21"/>
  <c r="K206" i="21"/>
  <c r="H210" i="21"/>
  <c r="H214" i="21"/>
  <c r="I214" i="21"/>
  <c r="J214" i="21"/>
  <c r="K214" i="21"/>
  <c r="H216" i="21"/>
  <c r="I216" i="21"/>
  <c r="J216" i="21"/>
  <c r="K216" i="21"/>
  <c r="H221" i="21"/>
  <c r="H222" i="21"/>
  <c r="I222" i="21"/>
  <c r="J222" i="21"/>
  <c r="K222" i="21"/>
  <c r="H224" i="21"/>
  <c r="I224" i="21"/>
  <c r="J224" i="21"/>
  <c r="K224" i="21"/>
  <c r="H228" i="21"/>
  <c r="I228" i="21"/>
  <c r="J228" i="21"/>
  <c r="K228" i="21"/>
  <c r="H231" i="21"/>
  <c r="I231" i="21"/>
  <c r="J231" i="21"/>
  <c r="K231" i="21"/>
  <c r="H232" i="21"/>
  <c r="I232" i="21"/>
  <c r="J232" i="21"/>
  <c r="K232" i="21"/>
  <c r="H234" i="21"/>
  <c r="I234" i="21"/>
  <c r="J234" i="21"/>
  <c r="K234" i="21"/>
  <c r="H235" i="21"/>
  <c r="I235" i="21"/>
  <c r="J235" i="21"/>
  <c r="K235" i="21"/>
  <c r="H236" i="21"/>
  <c r="I236" i="21"/>
  <c r="J236" i="21"/>
  <c r="K236" i="21"/>
  <c r="H239" i="21"/>
  <c r="H240" i="21"/>
  <c r="I240" i="21"/>
  <c r="J240" i="21"/>
  <c r="K240" i="21"/>
  <c r="H241" i="21"/>
  <c r="I241" i="21"/>
  <c r="J241" i="21"/>
  <c r="K241" i="21"/>
  <c r="H242" i="21"/>
  <c r="I242" i="21"/>
  <c r="J242" i="21"/>
  <c r="K242" i="21"/>
  <c r="H243" i="21"/>
  <c r="I243" i="21"/>
  <c r="J243" i="21"/>
  <c r="K243" i="21"/>
  <c r="H244" i="21"/>
  <c r="H245" i="21"/>
  <c r="H246" i="21"/>
  <c r="I246" i="21"/>
  <c r="J246" i="21"/>
  <c r="K246" i="21"/>
  <c r="H247" i="21"/>
  <c r="H249" i="21"/>
  <c r="I249" i="21"/>
  <c r="J249" i="21"/>
  <c r="K249" i="21"/>
  <c r="H250" i="21"/>
  <c r="I250" i="21"/>
  <c r="H251" i="21"/>
  <c r="I251" i="21"/>
  <c r="J251" i="21"/>
  <c r="K251" i="21"/>
  <c r="H252" i="21"/>
  <c r="G233" i="21"/>
  <c r="F233" i="21"/>
  <c r="E233" i="21"/>
  <c r="D233" i="21"/>
  <c r="G230" i="21"/>
  <c r="F230" i="21"/>
  <c r="E230" i="21"/>
  <c r="E229" i="21" s="1"/>
  <c r="D230" i="21"/>
  <c r="G227" i="21"/>
  <c r="F227" i="21"/>
  <c r="E227" i="21"/>
  <c r="D227" i="21"/>
  <c r="G238" i="21"/>
  <c r="F238" i="21"/>
  <c r="E238" i="21"/>
  <c r="D238" i="21"/>
  <c r="G248" i="21"/>
  <c r="F248" i="21"/>
  <c r="E248" i="21"/>
  <c r="D248" i="21"/>
  <c r="C248" i="21"/>
  <c r="C238" i="21"/>
  <c r="C233" i="21"/>
  <c r="C230" i="21"/>
  <c r="C227" i="21"/>
  <c r="G220" i="21"/>
  <c r="G219" i="21" s="1"/>
  <c r="G218" i="21" s="1"/>
  <c r="F220" i="21"/>
  <c r="F219" i="21" s="1"/>
  <c r="F218" i="21" s="1"/>
  <c r="E220" i="21"/>
  <c r="E219" i="21" s="1"/>
  <c r="E218" i="21" s="1"/>
  <c r="D220" i="21"/>
  <c r="D219" i="21" s="1"/>
  <c r="D218" i="21" s="1"/>
  <c r="G223" i="21"/>
  <c r="F223" i="21"/>
  <c r="E223" i="21"/>
  <c r="D223" i="21"/>
  <c r="C223" i="21"/>
  <c r="C220" i="21"/>
  <c r="C219" i="21" s="1"/>
  <c r="C218" i="21" s="1"/>
  <c r="G213" i="21"/>
  <c r="G212" i="21" s="1"/>
  <c r="F213" i="21"/>
  <c r="F212" i="21" s="1"/>
  <c r="E213" i="21"/>
  <c r="E212" i="21" s="1"/>
  <c r="D213" i="21"/>
  <c r="D212" i="21" s="1"/>
  <c r="C213" i="21"/>
  <c r="C212" i="21" s="1"/>
  <c r="G209" i="21"/>
  <c r="G208" i="21" s="1"/>
  <c r="G18" i="21" s="1"/>
  <c r="F209" i="21"/>
  <c r="F208" i="21" s="1"/>
  <c r="E209" i="21"/>
  <c r="D209" i="21"/>
  <c r="D208" i="21" s="1"/>
  <c r="D18" i="21" s="1"/>
  <c r="C209" i="21"/>
  <c r="C208" i="21" s="1"/>
  <c r="C18" i="21" s="1"/>
  <c r="G204" i="21"/>
  <c r="G203" i="21" s="1"/>
  <c r="G202" i="21" s="1"/>
  <c r="F204" i="21"/>
  <c r="F203" i="21" s="1"/>
  <c r="F202" i="21" s="1"/>
  <c r="E204" i="21"/>
  <c r="E203" i="21" s="1"/>
  <c r="E202" i="21" s="1"/>
  <c r="D204" i="21"/>
  <c r="D203" i="21" s="1"/>
  <c r="D202" i="21" s="1"/>
  <c r="C204" i="21"/>
  <c r="C203" i="21" s="1"/>
  <c r="C202" i="21" s="1"/>
  <c r="G198" i="21"/>
  <c r="F198" i="21"/>
  <c r="E198" i="21"/>
  <c r="D198" i="21"/>
  <c r="C190" i="21"/>
  <c r="C189" i="21" s="1"/>
  <c r="H189" i="21" s="1"/>
  <c r="C198" i="21"/>
  <c r="G195" i="21"/>
  <c r="F195" i="21"/>
  <c r="E195" i="21"/>
  <c r="D195" i="21"/>
  <c r="G190" i="21"/>
  <c r="F190" i="21"/>
  <c r="E190" i="21"/>
  <c r="D190" i="21"/>
  <c r="C195" i="21"/>
  <c r="C174" i="21"/>
  <c r="C173" i="21" s="1"/>
  <c r="H173" i="21" s="1"/>
  <c r="G171" i="21"/>
  <c r="G170" i="21" s="1"/>
  <c r="G169" i="21" s="1"/>
  <c r="F171" i="21"/>
  <c r="F170" i="21" s="1"/>
  <c r="F169" i="21" s="1"/>
  <c r="E171" i="21"/>
  <c r="E170" i="21" s="1"/>
  <c r="E169" i="21" s="1"/>
  <c r="D171" i="21"/>
  <c r="D170" i="21" s="1"/>
  <c r="D169" i="21" s="1"/>
  <c r="C171" i="21"/>
  <c r="C170" i="21" s="1"/>
  <c r="G153" i="21"/>
  <c r="F153" i="21"/>
  <c r="E153" i="21"/>
  <c r="D153" i="21"/>
  <c r="G155" i="21"/>
  <c r="F155" i="21"/>
  <c r="E155" i="21"/>
  <c r="D155" i="21"/>
  <c r="G159" i="21"/>
  <c r="G158" i="21" s="1"/>
  <c r="F159" i="21"/>
  <c r="F158" i="21" s="1"/>
  <c r="E159" i="21"/>
  <c r="E158" i="21" s="1"/>
  <c r="D159" i="21"/>
  <c r="D158" i="21" s="1"/>
  <c r="G164" i="21"/>
  <c r="G163" i="21" s="1"/>
  <c r="F164" i="21"/>
  <c r="F163" i="21" s="1"/>
  <c r="E164" i="21"/>
  <c r="E163" i="21" s="1"/>
  <c r="D164" i="21"/>
  <c r="D163" i="21" s="1"/>
  <c r="G26" i="21"/>
  <c r="F26" i="21"/>
  <c r="E26" i="21"/>
  <c r="D26" i="21"/>
  <c r="C26" i="21"/>
  <c r="H230" i="21" l="1"/>
  <c r="J248" i="21"/>
  <c r="J238" i="21"/>
  <c r="J227" i="21"/>
  <c r="D14" i="21"/>
  <c r="K169" i="21"/>
  <c r="I190" i="21"/>
  <c r="I195" i="21"/>
  <c r="K198" i="21"/>
  <c r="J202" i="21"/>
  <c r="I223" i="21"/>
  <c r="J230" i="21"/>
  <c r="K195" i="21"/>
  <c r="I212" i="21"/>
  <c r="H223" i="21"/>
  <c r="K223" i="21"/>
  <c r="I218" i="21"/>
  <c r="H248" i="21"/>
  <c r="I238" i="21"/>
  <c r="H233" i="21"/>
  <c r="D229" i="21"/>
  <c r="I229" i="21" s="1"/>
  <c r="J233" i="21"/>
  <c r="C14" i="21"/>
  <c r="G14" i="21"/>
  <c r="I153" i="21"/>
  <c r="J190" i="21"/>
  <c r="J195" i="21"/>
  <c r="H198" i="21"/>
  <c r="K202" i="21"/>
  <c r="H212" i="21"/>
  <c r="J223" i="21"/>
  <c r="K248" i="21"/>
  <c r="K238" i="21"/>
  <c r="K227" i="21"/>
  <c r="K230" i="21"/>
  <c r="J153" i="21"/>
  <c r="H18" i="21"/>
  <c r="I230" i="21"/>
  <c r="H208" i="21"/>
  <c r="H202" i="21"/>
  <c r="H218" i="21"/>
  <c r="H220" i="21"/>
  <c r="G229" i="21"/>
  <c r="K190" i="21"/>
  <c r="H227" i="21"/>
  <c r="I233" i="21"/>
  <c r="I169" i="21"/>
  <c r="K153" i="21"/>
  <c r="J169" i="21"/>
  <c r="H190" i="21"/>
  <c r="H195" i="21"/>
  <c r="J198" i="21"/>
  <c r="I202" i="21"/>
  <c r="K212" i="21"/>
  <c r="K218" i="21"/>
  <c r="H209" i="21"/>
  <c r="F18" i="21"/>
  <c r="H238" i="21"/>
  <c r="E14" i="21"/>
  <c r="K233" i="21"/>
  <c r="F14" i="21"/>
  <c r="J218" i="21"/>
  <c r="J213" i="21"/>
  <c r="J212" i="21"/>
  <c r="J204" i="21"/>
  <c r="J203" i="21"/>
  <c r="J171" i="21"/>
  <c r="J170" i="21"/>
  <c r="J26" i="21"/>
  <c r="E208" i="21"/>
  <c r="I248" i="21"/>
  <c r="I227" i="21"/>
  <c r="I213" i="21"/>
  <c r="I204" i="21"/>
  <c r="I203" i="21"/>
  <c r="I198" i="21"/>
  <c r="I171" i="21"/>
  <c r="I170" i="21"/>
  <c r="I26" i="21"/>
  <c r="H219" i="21"/>
  <c r="H213" i="21"/>
  <c r="H204" i="21"/>
  <c r="H203" i="21"/>
  <c r="H174" i="21"/>
  <c r="H171" i="21"/>
  <c r="H170" i="21"/>
  <c r="H26" i="21"/>
  <c r="K213" i="21"/>
  <c r="K204" i="21"/>
  <c r="K203" i="21"/>
  <c r="K171" i="21"/>
  <c r="K170" i="21"/>
  <c r="K26" i="21"/>
  <c r="C237" i="21"/>
  <c r="D237" i="21"/>
  <c r="E237" i="21"/>
  <c r="E226" i="21" s="1"/>
  <c r="F237" i="21"/>
  <c r="G237" i="21"/>
  <c r="F229" i="21"/>
  <c r="C229" i="21"/>
  <c r="G188" i="21"/>
  <c r="D188" i="21"/>
  <c r="E188" i="21"/>
  <c r="C188" i="21"/>
  <c r="F188" i="21"/>
  <c r="D152" i="21"/>
  <c r="E152" i="21"/>
  <c r="F152" i="21"/>
  <c r="G152" i="21"/>
  <c r="D71" i="21"/>
  <c r="G71" i="21"/>
  <c r="F71" i="21"/>
  <c r="E71" i="21"/>
  <c r="G94" i="21"/>
  <c r="F94" i="21"/>
  <c r="E94" i="21"/>
  <c r="D94" i="21"/>
  <c r="G90" i="21"/>
  <c r="F90" i="21"/>
  <c r="E90" i="21"/>
  <c r="D90" i="21"/>
  <c r="C90" i="21"/>
  <c r="C88" i="21" s="1"/>
  <c r="C24" i="21" s="1"/>
  <c r="G145" i="21"/>
  <c r="F145" i="21"/>
  <c r="E145" i="21"/>
  <c r="D145" i="21"/>
  <c r="G137" i="21"/>
  <c r="F137" i="21"/>
  <c r="E137" i="21"/>
  <c r="D137" i="21"/>
  <c r="G133" i="21"/>
  <c r="F133" i="21"/>
  <c r="E133" i="21"/>
  <c r="D133" i="21"/>
  <c r="G121" i="21"/>
  <c r="F121" i="21"/>
  <c r="E121" i="21"/>
  <c r="D121" i="21"/>
  <c r="G119" i="21"/>
  <c r="F119" i="21"/>
  <c r="E119" i="21"/>
  <c r="D119" i="21"/>
  <c r="G114" i="21"/>
  <c r="F114" i="21"/>
  <c r="E114" i="21"/>
  <c r="D114" i="21"/>
  <c r="G99" i="21"/>
  <c r="F99" i="21"/>
  <c r="E99" i="21"/>
  <c r="D99" i="21"/>
  <c r="G85" i="21"/>
  <c r="F85" i="21"/>
  <c r="E85" i="21"/>
  <c r="D85" i="21"/>
  <c r="G82" i="21"/>
  <c r="F82" i="21"/>
  <c r="E82" i="21"/>
  <c r="D82" i="21"/>
  <c r="G77" i="21"/>
  <c r="F77" i="21"/>
  <c r="E77" i="21"/>
  <c r="D77" i="21"/>
  <c r="G69" i="21"/>
  <c r="F69" i="21"/>
  <c r="E69" i="21"/>
  <c r="D69" i="21"/>
  <c r="G61" i="21"/>
  <c r="F61" i="21"/>
  <c r="E61" i="21"/>
  <c r="D61" i="21"/>
  <c r="G59" i="21"/>
  <c r="F59" i="21"/>
  <c r="E59" i="21"/>
  <c r="D59" i="21"/>
  <c r="G49" i="21"/>
  <c r="F49" i="21"/>
  <c r="E49" i="21"/>
  <c r="D49" i="21"/>
  <c r="G43" i="21"/>
  <c r="F43" i="21"/>
  <c r="E43" i="21"/>
  <c r="D43" i="21"/>
  <c r="G29" i="21"/>
  <c r="F29" i="21"/>
  <c r="E29" i="21"/>
  <c r="D29" i="21"/>
  <c r="C29" i="21"/>
  <c r="I14" i="21" l="1"/>
  <c r="H14" i="21"/>
  <c r="J14" i="21"/>
  <c r="D226" i="21"/>
  <c r="G226" i="21"/>
  <c r="K43" i="21"/>
  <c r="K49" i="21"/>
  <c r="K59" i="21"/>
  <c r="K69" i="21"/>
  <c r="K77" i="21"/>
  <c r="K85" i="21"/>
  <c r="K114" i="21"/>
  <c r="K121" i="21"/>
  <c r="K137" i="21"/>
  <c r="K145" i="21"/>
  <c r="K71" i="21"/>
  <c r="H188" i="21"/>
  <c r="K229" i="21"/>
  <c r="J237" i="21"/>
  <c r="I226" i="21"/>
  <c r="K29" i="21"/>
  <c r="K61" i="21"/>
  <c r="K119" i="21"/>
  <c r="K133" i="21"/>
  <c r="I237" i="21"/>
  <c r="D98" i="21"/>
  <c r="E28" i="21"/>
  <c r="I29" i="21"/>
  <c r="I49" i="21"/>
  <c r="I61" i="21"/>
  <c r="I77" i="21"/>
  <c r="E81" i="21"/>
  <c r="I82" i="21"/>
  <c r="I85" i="21"/>
  <c r="I114" i="21"/>
  <c r="I121" i="21"/>
  <c r="I133" i="21"/>
  <c r="I145" i="21"/>
  <c r="J29" i="21"/>
  <c r="J43" i="21"/>
  <c r="J49" i="21"/>
  <c r="J59" i="21"/>
  <c r="J61" i="21"/>
  <c r="J69" i="21"/>
  <c r="J77" i="21"/>
  <c r="F81" i="21"/>
  <c r="J82" i="21"/>
  <c r="J85" i="21"/>
  <c r="F98" i="21"/>
  <c r="J99" i="21"/>
  <c r="J114" i="21"/>
  <c r="J119" i="21"/>
  <c r="J121" i="21"/>
  <c r="J133" i="21"/>
  <c r="J137" i="21"/>
  <c r="J145" i="21"/>
  <c r="E88" i="21"/>
  <c r="I90" i="21"/>
  <c r="E93" i="21"/>
  <c r="I94" i="21"/>
  <c r="J71" i="21"/>
  <c r="F150" i="21"/>
  <c r="J152" i="21"/>
  <c r="C226" i="21"/>
  <c r="H229" i="21"/>
  <c r="H237" i="21"/>
  <c r="G81" i="21"/>
  <c r="K82" i="21"/>
  <c r="G98" i="21"/>
  <c r="K98" i="21" s="1"/>
  <c r="K99" i="21"/>
  <c r="F88" i="21"/>
  <c r="J90" i="21"/>
  <c r="F93" i="21"/>
  <c r="J94" i="21"/>
  <c r="E150" i="21"/>
  <c r="I152" i="21"/>
  <c r="I188" i="21"/>
  <c r="K237" i="21"/>
  <c r="E18" i="21"/>
  <c r="K14" i="21"/>
  <c r="G88" i="21"/>
  <c r="K90" i="21"/>
  <c r="G93" i="21"/>
  <c r="K94" i="21"/>
  <c r="D150" i="21"/>
  <c r="F226" i="21"/>
  <c r="J226" i="21" s="1"/>
  <c r="J229" i="21"/>
  <c r="H29" i="21"/>
  <c r="I43" i="21"/>
  <c r="I59" i="21"/>
  <c r="I69" i="21"/>
  <c r="E98" i="21"/>
  <c r="I99" i="21"/>
  <c r="I119" i="21"/>
  <c r="I137" i="21"/>
  <c r="D88" i="21"/>
  <c r="H90" i="21"/>
  <c r="D93" i="21"/>
  <c r="I71" i="21"/>
  <c r="G150" i="21"/>
  <c r="K152" i="21"/>
  <c r="J188" i="21"/>
  <c r="K188" i="21"/>
  <c r="D28" i="21"/>
  <c r="D81" i="21"/>
  <c r="G28" i="21"/>
  <c r="F118" i="21"/>
  <c r="F28" i="21"/>
  <c r="D118" i="21"/>
  <c r="G118" i="21"/>
  <c r="E118" i="21"/>
  <c r="D58" i="21"/>
  <c r="G58" i="21"/>
  <c r="E58" i="21"/>
  <c r="F58" i="21"/>
  <c r="C185" i="21"/>
  <c r="C164" i="21"/>
  <c r="C159" i="21"/>
  <c r="C155" i="21"/>
  <c r="H155" i="21" s="1"/>
  <c r="C153" i="21"/>
  <c r="H153" i="21" s="1"/>
  <c r="C145" i="21"/>
  <c r="H145" i="21" s="1"/>
  <c r="C137" i="21"/>
  <c r="H137" i="21" s="1"/>
  <c r="C133" i="21"/>
  <c r="H133" i="21" s="1"/>
  <c r="C121" i="21"/>
  <c r="H121" i="21" s="1"/>
  <c r="C119" i="21"/>
  <c r="C114" i="21"/>
  <c r="H114" i="21" s="1"/>
  <c r="C99" i="21"/>
  <c r="H99" i="21" s="1"/>
  <c r="C94" i="21"/>
  <c r="C93" i="21" s="1"/>
  <c r="C25" i="21" s="1"/>
  <c r="C17" i="21" s="1"/>
  <c r="C85" i="21"/>
  <c r="H85" i="21" s="1"/>
  <c r="C82" i="21"/>
  <c r="H82" i="21" s="1"/>
  <c r="C77" i="21"/>
  <c r="C76" i="21" s="1"/>
  <c r="H76" i="21" s="1"/>
  <c r="C71" i="21"/>
  <c r="H71" i="21" s="1"/>
  <c r="C69" i="21"/>
  <c r="H69" i="21" s="1"/>
  <c r="C61" i="21"/>
  <c r="H61" i="21" s="1"/>
  <c r="C59" i="21"/>
  <c r="H59" i="21" s="1"/>
  <c r="C49" i="21"/>
  <c r="H49" i="21" s="1"/>
  <c r="C43" i="21"/>
  <c r="H43" i="21" s="1"/>
  <c r="K150" i="21" l="1"/>
  <c r="I98" i="21"/>
  <c r="J28" i="21"/>
  <c r="H226" i="21"/>
  <c r="I118" i="21"/>
  <c r="J150" i="21"/>
  <c r="H119" i="21"/>
  <c r="C118" i="21"/>
  <c r="H118" i="21" s="1"/>
  <c r="K226" i="21"/>
  <c r="J58" i="21"/>
  <c r="D22" i="21"/>
  <c r="G24" i="21"/>
  <c r="K88" i="21"/>
  <c r="J118" i="21"/>
  <c r="F25" i="21"/>
  <c r="J93" i="21"/>
  <c r="C158" i="21"/>
  <c r="H158" i="21" s="1"/>
  <c r="H159" i="21"/>
  <c r="E22" i="21"/>
  <c r="I58" i="21"/>
  <c r="K118" i="21"/>
  <c r="K28" i="21"/>
  <c r="D24" i="21"/>
  <c r="H88" i="21"/>
  <c r="G25" i="21"/>
  <c r="K93" i="21"/>
  <c r="H77" i="21"/>
  <c r="E24" i="21"/>
  <c r="I88" i="21"/>
  <c r="J98" i="21"/>
  <c r="C163" i="21"/>
  <c r="H164" i="21"/>
  <c r="K58" i="21"/>
  <c r="D75" i="21"/>
  <c r="H94" i="21"/>
  <c r="I150" i="21"/>
  <c r="F24" i="21"/>
  <c r="J88" i="21"/>
  <c r="G75" i="21"/>
  <c r="K81" i="21"/>
  <c r="E75" i="21"/>
  <c r="I81" i="21"/>
  <c r="C184" i="21"/>
  <c r="H185" i="21"/>
  <c r="D25" i="21"/>
  <c r="H93" i="21"/>
  <c r="E25" i="21"/>
  <c r="I93" i="21"/>
  <c r="I28" i="21"/>
  <c r="F75" i="21"/>
  <c r="J81" i="21"/>
  <c r="G22" i="21"/>
  <c r="C152" i="21"/>
  <c r="C98" i="21"/>
  <c r="H98" i="21" s="1"/>
  <c r="F22" i="21"/>
  <c r="C28" i="21"/>
  <c r="H28" i="21" s="1"/>
  <c r="C81" i="21"/>
  <c r="C75" i="21" s="1"/>
  <c r="C23" i="21" s="1"/>
  <c r="C58" i="21"/>
  <c r="H58" i="21" s="1"/>
  <c r="C15" i="21" l="1"/>
  <c r="G13" i="21"/>
  <c r="K22" i="21"/>
  <c r="E23" i="21"/>
  <c r="I75" i="21"/>
  <c r="F16" i="21"/>
  <c r="J24" i="21"/>
  <c r="H81" i="21"/>
  <c r="G17" i="21"/>
  <c r="K25" i="21"/>
  <c r="F13" i="21"/>
  <c r="J22" i="21"/>
  <c r="E17" i="21"/>
  <c r="I25" i="21"/>
  <c r="C169" i="21"/>
  <c r="H169" i="21" s="1"/>
  <c r="H184" i="21"/>
  <c r="D23" i="21"/>
  <c r="H75" i="21"/>
  <c r="C16" i="21"/>
  <c r="H163" i="21"/>
  <c r="E16" i="21"/>
  <c r="I24" i="21"/>
  <c r="G16" i="21"/>
  <c r="K24" i="21"/>
  <c r="F23" i="21"/>
  <c r="J75" i="21"/>
  <c r="G23" i="21"/>
  <c r="K75" i="21"/>
  <c r="D16" i="21"/>
  <c r="H24" i="21"/>
  <c r="E13" i="21"/>
  <c r="I22" i="21"/>
  <c r="F17" i="21"/>
  <c r="J17" i="21" s="1"/>
  <c r="J25" i="21"/>
  <c r="C150" i="21"/>
  <c r="H150" i="21" s="1"/>
  <c r="H152" i="21"/>
  <c r="D17" i="21"/>
  <c r="H17" i="21" s="1"/>
  <c r="H25" i="21"/>
  <c r="D13" i="21"/>
  <c r="C22" i="21"/>
  <c r="H22" i="21" s="1"/>
  <c r="J16" i="21" l="1"/>
  <c r="K16" i="21"/>
  <c r="I13" i="21"/>
  <c r="K23" i="21"/>
  <c r="G15" i="21"/>
  <c r="G11" i="21" s="1"/>
  <c r="J13" i="21"/>
  <c r="K13" i="21"/>
  <c r="H16" i="21"/>
  <c r="F15" i="21"/>
  <c r="J23" i="21"/>
  <c r="I16" i="21"/>
  <c r="D15" i="21"/>
  <c r="H15" i="21" s="1"/>
  <c r="H23" i="21"/>
  <c r="I17" i="21"/>
  <c r="K17" i="21"/>
  <c r="E15" i="21"/>
  <c r="I15" i="21" s="1"/>
  <c r="I23" i="21"/>
  <c r="C20" i="21"/>
  <c r="H20" i="21" s="1"/>
  <c r="C13" i="21"/>
  <c r="C11" i="21" s="1"/>
  <c r="D11" i="21" l="1"/>
  <c r="H11" i="21" s="1"/>
  <c r="J15" i="21"/>
  <c r="F11" i="21"/>
  <c r="J11" i="21" s="1"/>
  <c r="E11" i="21"/>
  <c r="H13" i="21"/>
  <c r="K15" i="21"/>
  <c r="K11" i="21" l="1"/>
  <c r="I11" i="21"/>
</calcChain>
</file>

<file path=xl/sharedStrings.xml><?xml version="1.0" encoding="utf-8"?>
<sst xmlns="http://schemas.openxmlformats.org/spreadsheetml/2006/main" count="922" uniqueCount="532">
  <si>
    <t xml:space="preserve">Rubro </t>
  </si>
  <si>
    <t>Nombre Rubro</t>
  </si>
  <si>
    <t>Apro. Inicial</t>
  </si>
  <si>
    <t>Apro Definitiva</t>
  </si>
  <si>
    <t>C.D.P Enero</t>
  </si>
  <si>
    <t>C.D.P Acumu</t>
  </si>
  <si>
    <t>C.D.P Saldos</t>
  </si>
  <si>
    <t xml:space="preserve">Saldo Disp Apro </t>
  </si>
  <si>
    <t xml:space="preserve">Comp  Enero </t>
  </si>
  <si>
    <t>Acu.Comprom</t>
  </si>
  <si>
    <t>obli Enero</t>
  </si>
  <si>
    <t>Acum Obligaciones</t>
  </si>
  <si>
    <t>Pag Enero</t>
  </si>
  <si>
    <t>Acumulado Pagos</t>
  </si>
  <si>
    <t>Sal Compro- Pagos</t>
  </si>
  <si>
    <t>2</t>
  </si>
  <si>
    <t>FUNCIONAMIENTO</t>
  </si>
  <si>
    <t>2-10</t>
  </si>
  <si>
    <t>2-90</t>
  </si>
  <si>
    <t>210</t>
  </si>
  <si>
    <t>FUNCIONAMIENTO - NACIÓN</t>
  </si>
  <si>
    <t>210-10</t>
  </si>
  <si>
    <t>2105</t>
  </si>
  <si>
    <t>GASTOS DE PERSONAL - NACIÓN</t>
  </si>
  <si>
    <t>2105-10</t>
  </si>
  <si>
    <t>21051</t>
  </si>
  <si>
    <t>Servicios personales asociados a la nómina - Planta (Nación)</t>
  </si>
  <si>
    <t>21051-10</t>
  </si>
  <si>
    <t>2105101</t>
  </si>
  <si>
    <t>Sueldo de personal asociado a nómina</t>
  </si>
  <si>
    <t>2105102</t>
  </si>
  <si>
    <t>Bonificación por servicios prestados</t>
  </si>
  <si>
    <t>2105103</t>
  </si>
  <si>
    <t>Horas extras y recargos</t>
  </si>
  <si>
    <t>2105104</t>
  </si>
  <si>
    <t>Prima de navidad</t>
  </si>
  <si>
    <t>2105105</t>
  </si>
  <si>
    <t>Prima de servicios</t>
  </si>
  <si>
    <t>2105106</t>
  </si>
  <si>
    <t>Prima de vacaciones</t>
  </si>
  <si>
    <t>2105107</t>
  </si>
  <si>
    <t>Prima técnica docentes</t>
  </si>
  <si>
    <t>2105108</t>
  </si>
  <si>
    <t>Prima técnica administrativos</t>
  </si>
  <si>
    <t>2105109</t>
  </si>
  <si>
    <t>Subsidio de alimentación</t>
  </si>
  <si>
    <t>2105110</t>
  </si>
  <si>
    <t>Subsidio familiar</t>
  </si>
  <si>
    <t>2105111</t>
  </si>
  <si>
    <t>Auxilio de transporte</t>
  </si>
  <si>
    <t>2105116</t>
  </si>
  <si>
    <t>Comisión de estudios</t>
  </si>
  <si>
    <t>21052</t>
  </si>
  <si>
    <t>Contribuciones inherentes a la nómina - Planta (Nación)</t>
  </si>
  <si>
    <t>21052-10</t>
  </si>
  <si>
    <t>2105201</t>
  </si>
  <si>
    <t>Aportes patronales en salud</t>
  </si>
  <si>
    <t>2105202</t>
  </si>
  <si>
    <t>Aportes patronales en pensión</t>
  </si>
  <si>
    <t>2105203</t>
  </si>
  <si>
    <t>Aportes parafiscales</t>
  </si>
  <si>
    <t>2105204</t>
  </si>
  <si>
    <t>Administradora de riesgos laborales</t>
  </si>
  <si>
    <t>2105205</t>
  </si>
  <si>
    <t>Cesantías corrientes</t>
  </si>
  <si>
    <t>21054</t>
  </si>
  <si>
    <t>Servicios personales indirectos - Nación</t>
  </si>
  <si>
    <t>21054-10</t>
  </si>
  <si>
    <t>2105401</t>
  </si>
  <si>
    <t>Personal de apoyo con vinculación temporal</t>
  </si>
  <si>
    <t>2105402</t>
  </si>
  <si>
    <t>Docentes Ocasionales</t>
  </si>
  <si>
    <t>2105403</t>
  </si>
  <si>
    <t>Docentes Catedráticos</t>
  </si>
  <si>
    <t>2105406</t>
  </si>
  <si>
    <t>Aprendices y becarios</t>
  </si>
  <si>
    <t>2105407</t>
  </si>
  <si>
    <t>Monitores y pasantes</t>
  </si>
  <si>
    <t>2105408</t>
  </si>
  <si>
    <t>Jornales</t>
  </si>
  <si>
    <t>2105409</t>
  </si>
  <si>
    <t>Honorarios profesionales</t>
  </si>
  <si>
    <t>2106</t>
  </si>
  <si>
    <t>GASTOS GENERALES - NACIÓN</t>
  </si>
  <si>
    <t>2106-10</t>
  </si>
  <si>
    <t>21062</t>
  </si>
  <si>
    <t>Adquisición de servicios - Nación</t>
  </si>
  <si>
    <t>21062-10</t>
  </si>
  <si>
    <t>2106203</t>
  </si>
  <si>
    <t>Servicio de vigilancia privada</t>
  </si>
  <si>
    <t>2106204</t>
  </si>
  <si>
    <t>Servicio de aseo y mantenimiento</t>
  </si>
  <si>
    <t>2106205</t>
  </si>
  <si>
    <t>Servicios públicos</t>
  </si>
  <si>
    <t>2106208</t>
  </si>
  <si>
    <t>Pasajes aereos y terrestres</t>
  </si>
  <si>
    <t>2106209</t>
  </si>
  <si>
    <t>Viáticos, desplazamientos y hospedaje</t>
  </si>
  <si>
    <t>2106212</t>
  </si>
  <si>
    <t>Seguros y pólizas</t>
  </si>
  <si>
    <t>21063</t>
  </si>
  <si>
    <t>Bienestar Institucional - Nación</t>
  </si>
  <si>
    <t>21063-10</t>
  </si>
  <si>
    <t>2106301</t>
  </si>
  <si>
    <t>Programas de bienestar</t>
  </si>
  <si>
    <t>250</t>
  </si>
  <si>
    <t>FUNCIONAMIENTO ESTAMPILLAS</t>
  </si>
  <si>
    <t>250-10</t>
  </si>
  <si>
    <t>2506</t>
  </si>
  <si>
    <t>GASTOS GENERALES - ESTAMPILLA DEPARTAMENTAL</t>
  </si>
  <si>
    <t>2506-10</t>
  </si>
  <si>
    <t>25062</t>
  </si>
  <si>
    <t>Adquisición de servicios - Estampilla departamental</t>
  </si>
  <si>
    <t>25062-10</t>
  </si>
  <si>
    <t>2506214</t>
  </si>
  <si>
    <t>Mantenimiento de infraestructura física</t>
  </si>
  <si>
    <t>290</t>
  </si>
  <si>
    <t>FUNCIONAMIENTO - PROPIOS</t>
  </si>
  <si>
    <t>290-90</t>
  </si>
  <si>
    <t>2905</t>
  </si>
  <si>
    <t>GASTOS DE PERSONAL - PROPIOS</t>
  </si>
  <si>
    <t>2905-90</t>
  </si>
  <si>
    <t>29053</t>
  </si>
  <si>
    <t>Beneficios convencionales</t>
  </si>
  <si>
    <t>29053-90</t>
  </si>
  <si>
    <t>2905301</t>
  </si>
  <si>
    <t>Auxilio funerario</t>
  </si>
  <si>
    <t>2905302</t>
  </si>
  <si>
    <t>Bonificación por antigüedad y desempeño</t>
  </si>
  <si>
    <t>2905303</t>
  </si>
  <si>
    <t>Auxilio educativo</t>
  </si>
  <si>
    <t>2905304</t>
  </si>
  <si>
    <t>Auxilio de maternidad</t>
  </si>
  <si>
    <t>2905305</t>
  </si>
  <si>
    <t>Bonificación por recreación</t>
  </si>
  <si>
    <t>2905306</t>
  </si>
  <si>
    <t>Bonificación por productividad</t>
  </si>
  <si>
    <t>2905307</t>
  </si>
  <si>
    <t>Aguinaldos navideños</t>
  </si>
  <si>
    <t>2905308</t>
  </si>
  <si>
    <t>Dotación de uniformes</t>
  </si>
  <si>
    <t>2905309</t>
  </si>
  <si>
    <t>Cualificación personal administrativo</t>
  </si>
  <si>
    <t>2905310</t>
  </si>
  <si>
    <t>Fondo de vivienda (Públicos y Oficiales)</t>
  </si>
  <si>
    <t>2905311</t>
  </si>
  <si>
    <t>Bonificación por antigüedad</t>
  </si>
  <si>
    <t>2905312</t>
  </si>
  <si>
    <t>Prima de carestía</t>
  </si>
  <si>
    <t>2905313</t>
  </si>
  <si>
    <t>Beneficios del personal docente</t>
  </si>
  <si>
    <t>2905314</t>
  </si>
  <si>
    <t>Otros beneficios convencionales</t>
  </si>
  <si>
    <t>29054</t>
  </si>
  <si>
    <t>Servicios personales indirectos - Propios</t>
  </si>
  <si>
    <t>29054-90</t>
  </si>
  <si>
    <t>2905402</t>
  </si>
  <si>
    <t>2905407</t>
  </si>
  <si>
    <t>2906</t>
  </si>
  <si>
    <t>GASTOS GENERALES - PROPIOS</t>
  </si>
  <si>
    <t>2906-90</t>
  </si>
  <si>
    <t>29061</t>
  </si>
  <si>
    <t>Adquisición de bienes</t>
  </si>
  <si>
    <t>29061-90</t>
  </si>
  <si>
    <t>2906101</t>
  </si>
  <si>
    <t>Materiales y suministros</t>
  </si>
  <si>
    <t>29062</t>
  </si>
  <si>
    <t>Adquisición de servicios - Propios</t>
  </si>
  <si>
    <t>29062-90</t>
  </si>
  <si>
    <t>2906201</t>
  </si>
  <si>
    <t>Mantenimiento de vehículos, maquinaria y equipos</t>
  </si>
  <si>
    <t>2906202</t>
  </si>
  <si>
    <t>Combustible y serviteca</t>
  </si>
  <si>
    <t>2906203</t>
  </si>
  <si>
    <t>2906204</t>
  </si>
  <si>
    <t>2906206</t>
  </si>
  <si>
    <t>Comunicaciones - Internet, redes y licenciamiento</t>
  </si>
  <si>
    <t>2906207</t>
  </si>
  <si>
    <t>Arrendamientos</t>
  </si>
  <si>
    <t>2906208</t>
  </si>
  <si>
    <t>2906209</t>
  </si>
  <si>
    <t>2906210</t>
  </si>
  <si>
    <t>Impresos y publicaciones</t>
  </si>
  <si>
    <t>2906211</t>
  </si>
  <si>
    <t>Comunicaciones y transporte de archivo</t>
  </si>
  <si>
    <t>2906212</t>
  </si>
  <si>
    <t>29063</t>
  </si>
  <si>
    <t>Bienestar Institucional - Propios</t>
  </si>
  <si>
    <t>29063-90</t>
  </si>
  <si>
    <t>2906301</t>
  </si>
  <si>
    <t>2906302</t>
  </si>
  <si>
    <t>Plan padrino</t>
  </si>
  <si>
    <t>2906305</t>
  </si>
  <si>
    <t>BIENESTAR LABORAL</t>
  </si>
  <si>
    <t>29064</t>
  </si>
  <si>
    <t>Otros gastos generales - Propios</t>
  </si>
  <si>
    <t>29064-90</t>
  </si>
  <si>
    <t>2906401</t>
  </si>
  <si>
    <t>Impuestos y multas</t>
  </si>
  <si>
    <t>2906402</t>
  </si>
  <si>
    <t>Prácticas académicas</t>
  </si>
  <si>
    <t>2906403</t>
  </si>
  <si>
    <t>Pruebas de admisión</t>
  </si>
  <si>
    <t>2906404</t>
  </si>
  <si>
    <t>Afiliaciones, suscripciones y aportes</t>
  </si>
  <si>
    <t>2906408</t>
  </si>
  <si>
    <t>Funcionamiento del consejo superior</t>
  </si>
  <si>
    <t>2906409</t>
  </si>
  <si>
    <t>Otros gastos generales no clasificados</t>
  </si>
  <si>
    <t>2906410</t>
  </si>
  <si>
    <t>Internacionalización Institucional</t>
  </si>
  <si>
    <t>2906411</t>
  </si>
  <si>
    <t>FINANCIACIÓN DEL DÉFICIT FINANCIERO</t>
  </si>
  <si>
    <t>29065</t>
  </si>
  <si>
    <t>Mantenimiento y Mejoramiento del SIGEC</t>
  </si>
  <si>
    <t>29065-90</t>
  </si>
  <si>
    <t>2906501</t>
  </si>
  <si>
    <t>ACREDITACION INSTITUCIONAL</t>
  </si>
  <si>
    <t>2906502</t>
  </si>
  <si>
    <t>GESTION DE CALIDAD</t>
  </si>
  <si>
    <t>2906503</t>
  </si>
  <si>
    <t>SALUD Y SEGURIDAD EN EL TRABAJO</t>
  </si>
  <si>
    <t>3</t>
  </si>
  <si>
    <t>TRANSFERENCIAS</t>
  </si>
  <si>
    <t>3-10</t>
  </si>
  <si>
    <t>310</t>
  </si>
  <si>
    <t>TRANSFERENCIAS-NACION</t>
  </si>
  <si>
    <t>310-10</t>
  </si>
  <si>
    <t>3101</t>
  </si>
  <si>
    <t>PASIVO PENSIONAL</t>
  </si>
  <si>
    <t>3101-10</t>
  </si>
  <si>
    <t>310101</t>
  </si>
  <si>
    <t>Pensionados docentes y no docentes</t>
  </si>
  <si>
    <t>310101-10</t>
  </si>
  <si>
    <t>3102</t>
  </si>
  <si>
    <t>TRANSFERENCIAS SECTOR PUBLICO</t>
  </si>
  <si>
    <t>3102-10</t>
  </si>
  <si>
    <t>310201</t>
  </si>
  <si>
    <t>Contraloría Tranferencia Sector Público</t>
  </si>
  <si>
    <t>310201-10</t>
  </si>
  <si>
    <t>350</t>
  </si>
  <si>
    <t>TRANSFERENCIAS - ESTAMPILLA</t>
  </si>
  <si>
    <t>350-10</t>
  </si>
  <si>
    <t>3501</t>
  </si>
  <si>
    <t>3501-10</t>
  </si>
  <si>
    <t>350101</t>
  </si>
  <si>
    <t>PENSIONADOS DOCENTES Y NO DOCENTES</t>
  </si>
  <si>
    <t>350101-10</t>
  </si>
  <si>
    <t>4</t>
  </si>
  <si>
    <t>INVERSIÓN</t>
  </si>
  <si>
    <t>4-10</t>
  </si>
  <si>
    <t>410</t>
  </si>
  <si>
    <t>INVERSIÓN RECURSOS-NACIÓN</t>
  </si>
  <si>
    <t>410-10</t>
  </si>
  <si>
    <t>4103</t>
  </si>
  <si>
    <t>Plan de inversión</t>
  </si>
  <si>
    <t>4103-10</t>
  </si>
  <si>
    <t>41031</t>
  </si>
  <si>
    <t>Recursos para inversión</t>
  </si>
  <si>
    <t>41031-10</t>
  </si>
  <si>
    <t>4103101</t>
  </si>
  <si>
    <t>Inversión Institucional</t>
  </si>
  <si>
    <t>4104</t>
  </si>
  <si>
    <t>Fondo de Investigación - Nación</t>
  </si>
  <si>
    <t>4104-10</t>
  </si>
  <si>
    <t>41041</t>
  </si>
  <si>
    <t>Recursos actividades de investigación</t>
  </si>
  <si>
    <t>41041-10</t>
  </si>
  <si>
    <t>4104101</t>
  </si>
  <si>
    <t>Asistencia a eventos científicos</t>
  </si>
  <si>
    <t>4104102</t>
  </si>
  <si>
    <t>Realización de eventos científicos</t>
  </si>
  <si>
    <t>4104103</t>
  </si>
  <si>
    <t>Edición y publicación científica</t>
  </si>
  <si>
    <t>4104104</t>
  </si>
  <si>
    <t>Jóvenes investigadores y semilleros de investigación</t>
  </si>
  <si>
    <t>4104105</t>
  </si>
  <si>
    <t>Bases de datos y plataformas de investigación</t>
  </si>
  <si>
    <t>4104106</t>
  </si>
  <si>
    <t>Movilidad estudiantil nacional e internacional</t>
  </si>
  <si>
    <t>4104108</t>
  </si>
  <si>
    <t>Intercambio científico</t>
  </si>
  <si>
    <t>4105</t>
  </si>
  <si>
    <t>Fondo de Extensión</t>
  </si>
  <si>
    <t>4105-10</t>
  </si>
  <si>
    <t>41052</t>
  </si>
  <si>
    <t>Extensión de facultades</t>
  </si>
  <si>
    <t>41052-10</t>
  </si>
  <si>
    <t>4105202</t>
  </si>
  <si>
    <t>Apoyo a gestión de extensión</t>
  </si>
  <si>
    <t>450</t>
  </si>
  <si>
    <t>INVERSIÓN - ESTAMPILLA DEPARTAMENTAL</t>
  </si>
  <si>
    <t>450-10</t>
  </si>
  <si>
    <t>4503</t>
  </si>
  <si>
    <t>4503-10</t>
  </si>
  <si>
    <t>45031</t>
  </si>
  <si>
    <t>45031-10</t>
  </si>
  <si>
    <t>4503102</t>
  </si>
  <si>
    <t>Mantenimiento y/o ampliación de la infraestructura física y/o tecnológica</t>
  </si>
  <si>
    <t>4503103</t>
  </si>
  <si>
    <t>Extensión de programas a los municipios</t>
  </si>
  <si>
    <t>470</t>
  </si>
  <si>
    <t>INVERSION RECURSOS CREE</t>
  </si>
  <si>
    <t>470-10</t>
  </si>
  <si>
    <t>4704</t>
  </si>
  <si>
    <t>Fondo de Investigación - Recursos CREE</t>
  </si>
  <si>
    <t>4704-10</t>
  </si>
  <si>
    <t>47042</t>
  </si>
  <si>
    <t>Proyectos y convenios de investigación</t>
  </si>
  <si>
    <t>47042-10</t>
  </si>
  <si>
    <t>4704201</t>
  </si>
  <si>
    <t>Recursos para proyectos y convenios de investigación</t>
  </si>
  <si>
    <t>5</t>
  </si>
  <si>
    <t>PRODUCCIÓN Y COMERCIALIZACIÓN DE BIENES Y SERVICIOS</t>
  </si>
  <si>
    <t>5-90</t>
  </si>
  <si>
    <t>590</t>
  </si>
  <si>
    <t>PRODUCCIÓN Y COMERCIALIZACIÓN DE BIENES Y SERVICIOS-PROPIOS</t>
  </si>
  <si>
    <t>590-90</t>
  </si>
  <si>
    <t>5901</t>
  </si>
  <si>
    <t>FONDOS ESPECIALES</t>
  </si>
  <si>
    <t>5901-90</t>
  </si>
  <si>
    <t>59011</t>
  </si>
  <si>
    <t>UNIDAD ADMINISTRATIVA ESPECIAL DE SALUD</t>
  </si>
  <si>
    <t>59011-90</t>
  </si>
  <si>
    <t>5901101</t>
  </si>
  <si>
    <t>Servicios de Salud</t>
  </si>
  <si>
    <t>5902</t>
  </si>
  <si>
    <t>FORMACION AVANZADA</t>
  </si>
  <si>
    <t>5902-90</t>
  </si>
  <si>
    <t>59021</t>
  </si>
  <si>
    <t>POSTGRADOS</t>
  </si>
  <si>
    <t>59021-90</t>
  </si>
  <si>
    <t>5902101</t>
  </si>
  <si>
    <t>Programas Propios</t>
  </si>
  <si>
    <t>5902102</t>
  </si>
  <si>
    <t>Programas SUE</t>
  </si>
  <si>
    <t>59022</t>
  </si>
  <si>
    <t>EDUCACIÓN CONTINUADA</t>
  </si>
  <si>
    <t>59022-90</t>
  </si>
  <si>
    <t>5902201</t>
  </si>
  <si>
    <t>Centro de Idiomas</t>
  </si>
  <si>
    <t>5902204</t>
  </si>
  <si>
    <t>Diplomados</t>
  </si>
  <si>
    <t>5902205</t>
  </si>
  <si>
    <t>CURSOS, SEMINARIOS Y OTROS</t>
  </si>
  <si>
    <t>5903</t>
  </si>
  <si>
    <t>SERVICOS DE EXTENSIÓN</t>
  </si>
  <si>
    <t>5903-90</t>
  </si>
  <si>
    <t>59031</t>
  </si>
  <si>
    <t>SERVICOS TECNOLÓGICOS</t>
  </si>
  <si>
    <t>59031-90</t>
  </si>
  <si>
    <t>5903101</t>
  </si>
  <si>
    <t>I.I.B.T.</t>
  </si>
  <si>
    <t>5903102</t>
  </si>
  <si>
    <t>IRAGUA</t>
  </si>
  <si>
    <t>5903103</t>
  </si>
  <si>
    <t>CINPIC</t>
  </si>
  <si>
    <t>5903104</t>
  </si>
  <si>
    <t>Laboratorio de suelos</t>
  </si>
  <si>
    <t>5903105</t>
  </si>
  <si>
    <t>Laboratorio de aguas</t>
  </si>
  <si>
    <t>5903106</t>
  </si>
  <si>
    <t>Laboratorio de productos naturales</t>
  </si>
  <si>
    <t>5903107</t>
  </si>
  <si>
    <t>Laboratorio de propagación de plantas (Vivero)</t>
  </si>
  <si>
    <t>5903108</t>
  </si>
  <si>
    <t>Laboratorio de toxicología ambiental</t>
  </si>
  <si>
    <t>5903109</t>
  </si>
  <si>
    <t>Otros laboratorios</t>
  </si>
  <si>
    <t>59032</t>
  </si>
  <si>
    <t>OTROS PROYECTOS PRODUCTIVOS - PROPIOS</t>
  </si>
  <si>
    <t>59032-90</t>
  </si>
  <si>
    <t>5903201</t>
  </si>
  <si>
    <t>Agrícolas</t>
  </si>
  <si>
    <t>5903202</t>
  </si>
  <si>
    <t>Pecuarios</t>
  </si>
  <si>
    <t>5903203</t>
  </si>
  <si>
    <t>Deportivos</t>
  </si>
  <si>
    <t>NACION</t>
  </si>
  <si>
    <t>PROPIOS</t>
  </si>
  <si>
    <t>TOTALES</t>
  </si>
  <si>
    <t>MAGEORGI GALVAN ZUMAQUE</t>
  </si>
  <si>
    <t>JEFE DE PRESUPUESTO</t>
  </si>
  <si>
    <t>*** FIN REPORTE ***</t>
  </si>
  <si>
    <t>SEVEN - Presupuesto de Gobierno - Digital Ware Ltda.</t>
  </si>
  <si>
    <t>Formato de fecha:</t>
  </si>
  <si>
    <t>dd/mm/yyyy</t>
  </si>
  <si>
    <t>Página:        1</t>
  </si>
  <si>
    <t>Programa:          SPgEjegr</t>
  </si>
  <si>
    <t xml:space="preserve">Usuario               bangulo </t>
  </si>
  <si>
    <t>UNIVERSIDAD DE CORDOBA</t>
  </si>
  <si>
    <t>OFICINA DE ASUNTOS FINANCIEROS</t>
  </si>
  <si>
    <t>SECCION DE PRESUPUESTO</t>
  </si>
  <si>
    <t>CDP/  APROPI</t>
  </si>
  <si>
    <t>COMP/CDP</t>
  </si>
  <si>
    <t>OBLIG/COM</t>
  </si>
  <si>
    <t>PAGOS/OBLIG</t>
  </si>
  <si>
    <t>4/3</t>
  </si>
  <si>
    <t>5/4</t>
  </si>
  <si>
    <t>6/5</t>
  </si>
  <si>
    <t>7/6</t>
  </si>
  <si>
    <t>TOTAL A + B +C+D+E+F</t>
  </si>
  <si>
    <t>A</t>
  </si>
  <si>
    <t>TOTAL NACION  (10)</t>
  </si>
  <si>
    <t>B</t>
  </si>
  <si>
    <t>TOTAL PROPIOS  (90)</t>
  </si>
  <si>
    <t>C</t>
  </si>
  <si>
    <t>TOTAL RECURSOS DEL BALANCE (15)</t>
  </si>
  <si>
    <t>D</t>
  </si>
  <si>
    <t>TOTAL RECURSOS DE ESTAMPILLA DPTAL (50)</t>
  </si>
  <si>
    <t>E</t>
  </si>
  <si>
    <t>TOTAL RECURSOS DE ESTAMPILLA NACIONAL(60)</t>
  </si>
  <si>
    <t>F</t>
  </si>
  <si>
    <t>TOTAL RECURSOS CREE (70)</t>
  </si>
  <si>
    <t xml:space="preserve"> Esta información se publica atendiendo a la ley 1712 de 2014, "Por medio de la cual se Crea la Ley de Transparencia y del derecho de acceso</t>
  </si>
  <si>
    <t>a la Informacion Pública Nacional y se dictan otras disposiciones".</t>
  </si>
  <si>
    <t>Fecha:        13/02/2017</t>
  </si>
  <si>
    <t>Hora:            02:20:56p.m.</t>
  </si>
  <si>
    <t xml:space="preserve">  CDP ACUMULADOS</t>
  </si>
  <si>
    <t>COMPROMISOS  ACUMULADOS</t>
  </si>
  <si>
    <t xml:space="preserve"> PAGOS  ACUMULADOS</t>
  </si>
  <si>
    <t>NUMERAL</t>
  </si>
  <si>
    <t>RUBROS</t>
  </si>
  <si>
    <t>OBLIGACIONES  ACUMULADOS</t>
  </si>
  <si>
    <t xml:space="preserve">  EJECUCION PORCENTUAL %</t>
  </si>
  <si>
    <t>21064</t>
  </si>
  <si>
    <t>Otros gastos generales - Nación</t>
  </si>
  <si>
    <t>2106407</t>
  </si>
  <si>
    <t>Sentencias y conciliaciones</t>
  </si>
  <si>
    <t>215</t>
  </si>
  <si>
    <t>FUNCIONAMINETO - RECURSOS DEL BALANCE</t>
  </si>
  <si>
    <t>2155</t>
  </si>
  <si>
    <t>GASTOS DE PERSONAL</t>
  </si>
  <si>
    <t>21554</t>
  </si>
  <si>
    <t>SERVICIOS PERSONALES INDIRECTOS</t>
  </si>
  <si>
    <t>2155403</t>
  </si>
  <si>
    <t>DOCENTES CATEDRATICOS-REC NACION-REC DEL BALANCE</t>
  </si>
  <si>
    <t>2155406</t>
  </si>
  <si>
    <t>APRENDICES Y BECARIOS-REC NACION-REC DEL BALANCE</t>
  </si>
  <si>
    <t>2155409</t>
  </si>
  <si>
    <t>HONORARIOS PROFESIONALES-REC. NACION - REC DEL BALANCE</t>
  </si>
  <si>
    <t>2156</t>
  </si>
  <si>
    <t>GASTOS GENERALES - RECURSOS DEL BALANCE</t>
  </si>
  <si>
    <t>21562</t>
  </si>
  <si>
    <t>ADQUISICION DE SERVICIOS-RECURSOS DEL BALANCE</t>
  </si>
  <si>
    <t>2156214</t>
  </si>
  <si>
    <t>MANTENIMIENTO DE INFRAESTRUCTURA FISICA- REC. ESTAMPILLA REC. DEL BALANCE</t>
  </si>
  <si>
    <t>21563</t>
  </si>
  <si>
    <t>BIENESTAR UNIVERSITARIO - RECURSOS DEL BALANCE</t>
  </si>
  <si>
    <t>2156304</t>
  </si>
  <si>
    <t>Programas de Bienestar-  Rec de estampillas - Recursos de Balance</t>
  </si>
  <si>
    <t>2905405</t>
  </si>
  <si>
    <t>Docentes División de Postgrados</t>
  </si>
  <si>
    <t>315</t>
  </si>
  <si>
    <t>PASIVO PENSIONAL - RECURSOS DEL BALANCE</t>
  </si>
  <si>
    <t>3151</t>
  </si>
  <si>
    <t>315102</t>
  </si>
  <si>
    <t>Recursos para pensiones año base-Rec. Nación- de Balance</t>
  </si>
  <si>
    <t>315104</t>
  </si>
  <si>
    <t>Pensionados Docentes y no Docentes- Rec Estampillas-Rec. Balance</t>
  </si>
  <si>
    <t>415</t>
  </si>
  <si>
    <t>INVERSIÓN - RECURSOS DEL BALANCE</t>
  </si>
  <si>
    <t>4153</t>
  </si>
  <si>
    <t>PLAN DE INVERSION - RECURSOS DEL BALANCE</t>
  </si>
  <si>
    <t>41531</t>
  </si>
  <si>
    <t>RECURSOS PARA INVERSION - RECURSOS DEL BALANCE</t>
  </si>
  <si>
    <t>4153104</t>
  </si>
  <si>
    <t>Inversión Institucional-Rec. Nacion-Recursos de Balance</t>
  </si>
  <si>
    <t>4153105</t>
  </si>
  <si>
    <t>MANTENIMIENTO Y/O AMPLIACIÓN DE LA INFRAESTRUCTURA FISICA Y/O TECNOLOGICA-REC ESTAMPILLAS-RECURSOS DE BALANCE</t>
  </si>
  <si>
    <t>4153106</t>
  </si>
  <si>
    <t>EXTENSIÓN DE LOS PROGRAMAS A LOS MUNICIPIOS - REC ESTAMPILLAS-RECURSOS DE BALANCE</t>
  </si>
  <si>
    <t>4153107</t>
  </si>
  <si>
    <t>Proyectos de inversión- recursos CREE Ley 1607 de 2012-Recursos de Balance</t>
  </si>
  <si>
    <t>4154</t>
  </si>
  <si>
    <t>FONDO DE INVESTIGACIÓN - NACIÓN-RECURSOS DE BALANCE</t>
  </si>
  <si>
    <t>41542</t>
  </si>
  <si>
    <t>PROYECTOS Y CONVENIOS DE INVESTIGACION - REC. DEL BALANCE</t>
  </si>
  <si>
    <t>41543</t>
  </si>
  <si>
    <t>PROYECTOS DE INVESTIGACIÓN - ESTAMPILLAS -RECURSOS DE BALANCE</t>
  </si>
  <si>
    <t>4155</t>
  </si>
  <si>
    <t>Fondo de Extensión-Rec. Del Balance</t>
  </si>
  <si>
    <t>41552</t>
  </si>
  <si>
    <t>CONSULTORIA Y CONVENIOS - RECURSOS PROPIOS - VIGENCIAS ANTERIORES</t>
  </si>
  <si>
    <t>41553</t>
  </si>
  <si>
    <t>PROYECTOS DE INVESTIGACION - RECURSOS CREE - RECURSOS DEL BALANCE</t>
  </si>
  <si>
    <t xml:space="preserve">   INFORME DE EJECUCION PRESUPUESTAL DE GASTOS ACUMULADOS</t>
  </si>
  <si>
    <t xml:space="preserve">Jefe de presupuesto (E) </t>
  </si>
  <si>
    <t xml:space="preserve">APROPIACION DEFINITIVA </t>
  </si>
  <si>
    <t>2105114</t>
  </si>
  <si>
    <t>Bonificación para docentes administrativos</t>
  </si>
  <si>
    <t>490</t>
  </si>
  <si>
    <t>INVERSIÓN RECURSOS-PROPIOS</t>
  </si>
  <si>
    <t>4905</t>
  </si>
  <si>
    <t>FONDO DE EXTENSION</t>
  </si>
  <si>
    <t>49051</t>
  </si>
  <si>
    <t>CONSULTORIAS Y CONVENIOS - RECURSOS PROPIOS</t>
  </si>
  <si>
    <t>515</t>
  </si>
  <si>
    <t>PRODUCCION Y COMERCIALIZACION DE BIENES Y SERVICIOS - REC. DEL BALANCE</t>
  </si>
  <si>
    <t>5152</t>
  </si>
  <si>
    <t>FORMACION AVANZADA - REC. DEL BALANCE</t>
  </si>
  <si>
    <t>51521</t>
  </si>
  <si>
    <t>POSTGRADOS - REC DEL BALANCE</t>
  </si>
  <si>
    <t>5152102</t>
  </si>
  <si>
    <t>PROGRAMA SUE</t>
  </si>
  <si>
    <t>5153</t>
  </si>
  <si>
    <t>SERVICIOS DE EXTENSION</t>
  </si>
  <si>
    <t>51531</t>
  </si>
  <si>
    <t>SERVICIOS TECNOLOGICOS</t>
  </si>
  <si>
    <t>5153102</t>
  </si>
  <si>
    <t xml:space="preserve">               NIT 891080031-3</t>
  </si>
  <si>
    <t>4104109</t>
  </si>
  <si>
    <t>GESTION DE INVESTIGACION</t>
  </si>
  <si>
    <t>2905409</t>
  </si>
  <si>
    <t>2156210</t>
  </si>
  <si>
    <t>FINANCIACION DEL DEFICIT FINANCIERO</t>
  </si>
  <si>
    <t>4104110</t>
  </si>
  <si>
    <t>PASIVOS EXIGIBLES-VIGENCIAS EXPIRADAS 2015-EDICION Y PUBLICACION CIENTIFICA</t>
  </si>
  <si>
    <t>SILVIA BALLESTAS GARCIA</t>
  </si>
  <si>
    <t>21061</t>
  </si>
  <si>
    <t>2106101</t>
  </si>
  <si>
    <t>2106201</t>
  </si>
  <si>
    <t>2106402</t>
  </si>
  <si>
    <t>260</t>
  </si>
  <si>
    <t>BIENESTAR ESTUDIANTIL - ESTAMPILLA LEY 1697 DE 2013</t>
  </si>
  <si>
    <t>2606</t>
  </si>
  <si>
    <t>GASTOS GENERALES - ESTAMPILLA UNAL Y OTRAS, LEY 1697 DE 2013</t>
  </si>
  <si>
    <t>26063</t>
  </si>
  <si>
    <t>Bienestar Institucional - Estampilla UNAL y otras, Ley 1697 de 2013</t>
  </si>
  <si>
    <t>5903204</t>
  </si>
  <si>
    <t>Tienda universitaria</t>
  </si>
  <si>
    <t xml:space="preserve">              DEL 01 DE ENERO AL 31 DE AGOSTO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</si>
</sst>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000"/>
  </numFmts>
  <fonts count="18" x14ac:knownFonts="1">
    <font>
      <sz val="10"/>
      <color rgb="FF000000"/>
      <name val="ARIAL"/>
      <charset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0000"/>
      <name val="Arial"/>
      <family val="2"/>
    </font>
    <font>
      <b/>
      <u val="double"/>
      <sz val="8"/>
      <name val="Arial"/>
      <family val="2"/>
    </font>
    <font>
      <b/>
      <sz val="9"/>
      <name val="ARIAL"/>
      <family val="2"/>
    </font>
    <font>
      <b/>
      <sz val="8"/>
      <name val="Calibri"/>
      <family val="2"/>
      <scheme val="minor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u val="double"/>
      <sz val="8"/>
      <name val="Arial"/>
      <family val="2"/>
    </font>
    <font>
      <i/>
      <sz val="10"/>
      <name val="Arial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</cellStyleXfs>
  <cellXfs count="122">
    <xf numFmtId="0" fontId="0" fillId="0" borderId="0" xfId="0"/>
    <xf numFmtId="0" fontId="4" fillId="0" borderId="4" xfId="3" applyFont="1" applyFill="1" applyBorder="1" applyAlignment="1">
      <alignment horizontal="left" vertical="top" wrapText="1"/>
    </xf>
    <xf numFmtId="0" fontId="4" fillId="0" borderId="0" xfId="3" applyFont="1" applyFill="1" applyBorder="1" applyAlignment="1">
      <alignment horizontal="left" vertical="top"/>
    </xf>
    <xf numFmtId="0" fontId="7" fillId="0" borderId="0" xfId="0" applyFont="1"/>
    <xf numFmtId="3" fontId="7" fillId="0" borderId="0" xfId="0" applyNumberFormat="1" applyFont="1" applyBorder="1" applyAlignment="1">
      <alignment vertical="top"/>
    </xf>
    <xf numFmtId="0" fontId="7" fillId="0" borderId="0" xfId="0" applyFont="1" applyBorder="1"/>
    <xf numFmtId="0" fontId="7" fillId="0" borderId="0" xfId="0" applyFont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4" fillId="0" borderId="4" xfId="3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vertical="top"/>
    </xf>
    <xf numFmtId="0" fontId="12" fillId="0" borderId="4" xfId="0" applyFont="1" applyFill="1" applyBorder="1" applyAlignment="1">
      <alignment vertical="top"/>
    </xf>
    <xf numFmtId="0" fontId="10" fillId="0" borderId="4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0" fontId="12" fillId="0" borderId="6" xfId="0" applyFont="1" applyFill="1" applyBorder="1" applyAlignment="1">
      <alignment vertical="top"/>
    </xf>
    <xf numFmtId="3" fontId="12" fillId="0" borderId="7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3" fontId="10" fillId="0" borderId="2" xfId="0" applyNumberFormat="1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3" fontId="4" fillId="0" borderId="7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3" fontId="12" fillId="0" borderId="2" xfId="0" applyNumberFormat="1" applyFont="1" applyFill="1" applyBorder="1" applyAlignment="1">
      <alignment vertical="top"/>
    </xf>
    <xf numFmtId="0" fontId="10" fillId="0" borderId="6" xfId="0" applyFont="1" applyFill="1" applyBorder="1" applyAlignment="1">
      <alignment vertical="top"/>
    </xf>
    <xf numFmtId="3" fontId="10" fillId="0" borderId="7" xfId="0" applyNumberFormat="1" applyFont="1" applyFill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3" borderId="0" xfId="0" applyFill="1" applyAlignment="1">
      <alignment vertical="top"/>
    </xf>
    <xf numFmtId="3" fontId="0" fillId="3" borderId="0" xfId="0" applyNumberFormat="1" applyFill="1" applyAlignment="1">
      <alignment vertical="top"/>
    </xf>
    <xf numFmtId="0" fontId="0" fillId="3" borderId="0" xfId="0" applyFill="1"/>
    <xf numFmtId="0" fontId="13" fillId="0" borderId="0" xfId="0" applyFont="1" applyFill="1"/>
    <xf numFmtId="0" fontId="13" fillId="0" borderId="4" xfId="0" applyFont="1" applyFill="1" applyBorder="1"/>
    <xf numFmtId="0" fontId="13" fillId="0" borderId="0" xfId="0" applyFont="1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0" fillId="0" borderId="0" xfId="0" applyFont="1" applyFill="1"/>
    <xf numFmtId="0" fontId="12" fillId="0" borderId="0" xfId="0" applyFont="1" applyFill="1"/>
    <xf numFmtId="0" fontId="4" fillId="0" borderId="0" xfId="0" applyFont="1" applyFill="1"/>
    <xf numFmtId="10" fontId="6" fillId="0" borderId="12" xfId="3" applyNumberFormat="1" applyFont="1" applyFill="1" applyBorder="1" applyAlignment="1">
      <alignment horizontal="center" vertical="top" wrapText="1"/>
    </xf>
    <xf numFmtId="165" fontId="6" fillId="0" borderId="12" xfId="3" applyNumberFormat="1" applyFont="1" applyFill="1" applyBorder="1" applyAlignment="1">
      <alignment horizontal="center" vertical="top" wrapText="1"/>
    </xf>
    <xf numFmtId="2" fontId="6" fillId="0" borderId="12" xfId="3" applyNumberFormat="1" applyFont="1" applyFill="1" applyBorder="1" applyAlignment="1">
      <alignment horizontal="center" vertical="top" wrapText="1"/>
    </xf>
    <xf numFmtId="4" fontId="6" fillId="0" borderId="14" xfId="3" applyNumberFormat="1" applyFont="1" applyFill="1" applyBorder="1" applyAlignment="1">
      <alignment horizontal="center" vertical="top" wrapText="1"/>
    </xf>
    <xf numFmtId="0" fontId="5" fillId="0" borderId="15" xfId="3" applyFont="1" applyFill="1" applyBorder="1" applyAlignment="1">
      <alignment horizontal="center" vertical="top" wrapText="1"/>
    </xf>
    <xf numFmtId="0" fontId="5" fillId="0" borderId="16" xfId="3" applyFont="1" applyFill="1" applyBorder="1" applyAlignment="1">
      <alignment horizontal="center" vertical="top" wrapText="1"/>
    </xf>
    <xf numFmtId="0" fontId="14" fillId="0" borderId="1" xfId="3" applyFont="1" applyFill="1" applyBorder="1"/>
    <xf numFmtId="0" fontId="14" fillId="0" borderId="2" xfId="3" applyFont="1" applyFill="1" applyBorder="1"/>
    <xf numFmtId="164" fontId="14" fillId="0" borderId="2" xfId="4" applyNumberFormat="1" applyFont="1" applyFill="1" applyBorder="1"/>
    <xf numFmtId="0" fontId="14" fillId="0" borderId="4" xfId="3" applyFont="1" applyFill="1" applyBorder="1"/>
    <xf numFmtId="0" fontId="4" fillId="0" borderId="0" xfId="3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7" fillId="0" borderId="5" xfId="0" applyFont="1" applyBorder="1"/>
    <xf numFmtId="0" fontId="15" fillId="0" borderId="4" xfId="3" applyFont="1" applyFill="1" applyBorder="1" applyAlignment="1">
      <alignment horizontal="center" vertical="top" wrapText="1"/>
    </xf>
    <xf numFmtId="0" fontId="15" fillId="0" borderId="0" xfId="3" applyFont="1" applyFill="1" applyBorder="1" applyAlignment="1">
      <alignment horizontal="left" vertical="top"/>
    </xf>
    <xf numFmtId="0" fontId="13" fillId="0" borderId="2" xfId="3" applyFont="1" applyFill="1" applyBorder="1"/>
    <xf numFmtId="165" fontId="13" fillId="0" borderId="2" xfId="3" applyNumberFormat="1" applyFont="1" applyFill="1" applyBorder="1"/>
    <xf numFmtId="0" fontId="13" fillId="0" borderId="3" xfId="3" applyFont="1" applyFill="1" applyBorder="1"/>
    <xf numFmtId="0" fontId="10" fillId="0" borderId="2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5" fillId="0" borderId="4" xfId="0" applyFont="1" applyFill="1" applyBorder="1" applyAlignment="1"/>
    <xf numFmtId="0" fontId="5" fillId="0" borderId="1" xfId="3" applyFont="1" applyFill="1" applyBorder="1" applyAlignment="1">
      <alignment horizontal="center" vertical="top" wrapText="1"/>
    </xf>
    <xf numFmtId="0" fontId="5" fillId="0" borderId="2" xfId="3" applyFont="1" applyFill="1" applyBorder="1" applyAlignment="1">
      <alignment horizontal="center" vertical="top" wrapText="1"/>
    </xf>
    <xf numFmtId="49" fontId="17" fillId="0" borderId="2" xfId="3" applyNumberFormat="1" applyFont="1" applyFill="1" applyBorder="1" applyAlignment="1">
      <alignment horizontal="center" vertical="top" wrapText="1"/>
    </xf>
    <xf numFmtId="49" fontId="17" fillId="0" borderId="3" xfId="3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/>
    <xf numFmtId="2" fontId="4" fillId="0" borderId="0" xfId="0" applyNumberFormat="1" applyFont="1" applyFill="1" applyBorder="1"/>
    <xf numFmtId="2" fontId="4" fillId="0" borderId="5" xfId="0" applyNumberFormat="1" applyFont="1" applyFill="1" applyBorder="1"/>
    <xf numFmtId="3" fontId="13" fillId="0" borderId="0" xfId="0" applyNumberFormat="1" applyFont="1" applyFill="1" applyBorder="1"/>
    <xf numFmtId="2" fontId="13" fillId="0" borderId="0" xfId="0" applyNumberFormat="1" applyFont="1" applyFill="1" applyBorder="1"/>
    <xf numFmtId="2" fontId="13" fillId="0" borderId="5" xfId="0" applyNumberFormat="1" applyFont="1" applyFill="1" applyBorder="1"/>
    <xf numFmtId="0" fontId="15" fillId="0" borderId="4" xfId="3" applyFont="1" applyFill="1" applyBorder="1" applyAlignment="1">
      <alignment horizontal="left" vertical="top" wrapText="1"/>
    </xf>
    <xf numFmtId="2" fontId="10" fillId="0" borderId="0" xfId="0" applyNumberFormat="1" applyFont="1" applyFill="1" applyBorder="1"/>
    <xf numFmtId="2" fontId="10" fillId="0" borderId="5" xfId="0" applyNumberFormat="1" applyFont="1" applyFill="1" applyBorder="1"/>
    <xf numFmtId="2" fontId="12" fillId="0" borderId="0" xfId="0" applyNumberFormat="1" applyFont="1" applyFill="1" applyBorder="1"/>
    <xf numFmtId="2" fontId="12" fillId="0" borderId="5" xfId="0" applyNumberFormat="1" applyFont="1" applyFill="1" applyBorder="1"/>
    <xf numFmtId="2" fontId="10" fillId="0" borderId="7" xfId="0" applyNumberFormat="1" applyFont="1" applyFill="1" applyBorder="1"/>
    <xf numFmtId="2" fontId="10" fillId="0" borderId="8" xfId="0" applyNumberFormat="1" applyFont="1" applyFill="1" applyBorder="1"/>
    <xf numFmtId="2" fontId="10" fillId="0" borderId="2" xfId="0" applyNumberFormat="1" applyFont="1" applyFill="1" applyBorder="1"/>
    <xf numFmtId="2" fontId="10" fillId="0" borderId="3" xfId="0" applyNumberFormat="1" applyFont="1" applyFill="1" applyBorder="1"/>
    <xf numFmtId="2" fontId="4" fillId="0" borderId="7" xfId="0" applyNumberFormat="1" applyFont="1" applyFill="1" applyBorder="1"/>
    <xf numFmtId="2" fontId="4" fillId="0" borderId="8" xfId="0" applyNumberFormat="1" applyFont="1" applyFill="1" applyBorder="1"/>
    <xf numFmtId="0" fontId="12" fillId="0" borderId="7" xfId="0" applyFont="1" applyFill="1" applyBorder="1" applyAlignment="1">
      <alignment vertical="top" wrapText="1"/>
    </xf>
    <xf numFmtId="2" fontId="12" fillId="0" borderId="7" xfId="0" applyNumberFormat="1" applyFont="1" applyFill="1" applyBorder="1"/>
    <xf numFmtId="2" fontId="12" fillId="0" borderId="8" xfId="0" applyNumberFormat="1" applyFont="1" applyFill="1" applyBorder="1"/>
    <xf numFmtId="0" fontId="7" fillId="0" borderId="4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13" fillId="0" borderId="7" xfId="3" applyFont="1" applyFill="1" applyBorder="1" applyAlignment="1">
      <alignment vertical="top"/>
    </xf>
    <xf numFmtId="165" fontId="13" fillId="0" borderId="7" xfId="3" applyNumberFormat="1" applyFont="1" applyFill="1" applyBorder="1" applyAlignment="1">
      <alignment vertical="top"/>
    </xf>
    <xf numFmtId="49" fontId="17" fillId="0" borderId="16" xfId="3" applyNumberFormat="1" applyFont="1" applyFill="1" applyBorder="1" applyAlignment="1">
      <alignment horizontal="center" vertical="top" wrapText="1"/>
    </xf>
    <xf numFmtId="49" fontId="17" fillId="0" borderId="17" xfId="3" applyNumberFormat="1" applyFont="1" applyFill="1" applyBorder="1" applyAlignment="1">
      <alignment horizontal="center" vertical="top" wrapText="1"/>
    </xf>
    <xf numFmtId="2" fontId="12" fillId="0" borderId="2" xfId="0" applyNumberFormat="1" applyFont="1" applyFill="1" applyBorder="1"/>
    <xf numFmtId="2" fontId="12" fillId="0" borderId="3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6" fillId="0" borderId="6" xfId="1" applyFont="1" applyFill="1" applyBorder="1" applyAlignment="1">
      <alignment horizontal="left"/>
    </xf>
    <xf numFmtId="0" fontId="6" fillId="0" borderId="7" xfId="1" applyFont="1" applyFill="1" applyBorder="1" applyAlignment="1">
      <alignment horizontal="left"/>
    </xf>
    <xf numFmtId="0" fontId="11" fillId="0" borderId="9" xfId="3" applyFont="1" applyFill="1" applyBorder="1" applyAlignment="1">
      <alignment horizontal="center" vertical="top" wrapText="1"/>
    </xf>
    <xf numFmtId="0" fontId="11" fillId="0" borderId="10" xfId="3" applyFont="1" applyFill="1" applyBorder="1" applyAlignment="1">
      <alignment horizontal="center" vertical="top" wrapText="1"/>
    </xf>
    <xf numFmtId="3" fontId="6" fillId="0" borderId="10" xfId="3" applyNumberFormat="1" applyFont="1" applyFill="1" applyBorder="1" applyAlignment="1">
      <alignment horizontal="center" vertical="top" wrapText="1"/>
    </xf>
    <xf numFmtId="3" fontId="6" fillId="0" borderId="11" xfId="3" applyNumberFormat="1" applyFont="1" applyFill="1" applyBorder="1" applyAlignment="1">
      <alignment horizontal="center" vertical="top" wrapText="1"/>
    </xf>
    <xf numFmtId="0" fontId="11" fillId="0" borderId="13" xfId="3" applyFont="1" applyFill="1" applyBorder="1" applyAlignment="1">
      <alignment horizontal="center" vertical="top" wrapText="1"/>
    </xf>
    <xf numFmtId="0" fontId="11" fillId="0" borderId="12" xfId="3" applyFont="1" applyFill="1" applyBorder="1" applyAlignment="1">
      <alignment horizontal="center" vertical="top" wrapText="1"/>
    </xf>
    <xf numFmtId="0" fontId="5" fillId="0" borderId="0" xfId="3" applyFont="1" applyFill="1" applyBorder="1" applyAlignment="1">
      <alignment horizontal="center" vertical="top"/>
    </xf>
    <xf numFmtId="0" fontId="5" fillId="0" borderId="7" xfId="3" applyFont="1" applyFill="1" applyBorder="1" applyAlignment="1">
      <alignment horizontal="left" vertical="top"/>
    </xf>
    <xf numFmtId="0" fontId="16" fillId="0" borderId="0" xfId="3" applyFont="1" applyFill="1" applyBorder="1" applyAlignment="1">
      <alignment horizontal="center" vertical="top" wrapText="1"/>
    </xf>
    <xf numFmtId="0" fontId="16" fillId="0" borderId="5" xfId="3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16" fillId="0" borderId="7" xfId="3" applyFont="1" applyFill="1" applyBorder="1" applyAlignment="1">
      <alignment horizontal="center" vertical="top" wrapText="1"/>
    </xf>
    <xf numFmtId="0" fontId="16" fillId="0" borderId="8" xfId="3" applyFont="1" applyFill="1" applyBorder="1" applyAlignment="1">
      <alignment horizontal="center" vertical="top" wrapText="1"/>
    </xf>
  </cellXfs>
  <cellStyles count="8">
    <cellStyle name="Buena" xfId="1" builtinId="26"/>
    <cellStyle name="Millares 2" xfId="7"/>
    <cellStyle name="Millares 3" xfId="4"/>
    <cellStyle name="Normal" xfId="0" builtinId="0"/>
    <cellStyle name="Normal 2" xfId="6"/>
    <cellStyle name="Normal 3" xfId="5"/>
    <cellStyle name="Normal 4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470512</xdr:colOff>
      <xdr:row>0</xdr:row>
      <xdr:rowOff>0</xdr:rowOff>
    </xdr:from>
    <xdr:to>
      <xdr:col>1</xdr:col>
      <xdr:colOff>470512</xdr:colOff>
      <xdr:row>5</xdr:row>
      <xdr:rowOff>38452</xdr:rowOff>
    </xdr:to>
    <xdr:pic>
      <xdr:nvPicPr>
        <xdr:cNvPr id="2" name="Imagen 3" descr="Descripción: pantallazoCalidadDiaMujer2012 log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12" y="0"/>
          <a:ext cx="571500" cy="848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49026</xdr:colOff>
      <xdr:row>1</xdr:row>
      <xdr:rowOff>56028</xdr:rowOff>
    </xdr:from>
    <xdr:to>
      <xdr:col>10</xdr:col>
      <xdr:colOff>310598</xdr:colOff>
      <xdr:row>5</xdr:row>
      <xdr:rowOff>34428</xdr:rowOff>
    </xdr:to>
    <xdr:pic>
      <xdr:nvPicPr>
        <xdr:cNvPr id="3" name="2 Imagen" descr="Logo Solo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4651" y="217953"/>
          <a:ext cx="1347422" cy="62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1"/>
  <sheetViews>
    <sheetView topLeftCell="C1" zoomScale="136" zoomScaleNormal="136" workbookViewId="0">
      <pane ySplit="1" topLeftCell="A2" activePane="bottomLeft" state="frozen"/>
      <selection pane="bottomLeft" activeCell="L219" sqref="L219"/>
    </sheetView>
  </sheetViews>
  <sheetFormatPr baseColWidth="10" defaultRowHeight="12.75" x14ac:dyDescent="0.2"/>
  <cols>
    <col min="1" max="3" width="18" customWidth="1"/>
    <col min="4" max="4" width="18" style="34" customWidth="1"/>
    <col min="5" max="5" width="18" customWidth="1"/>
    <col min="6" max="6" width="18" style="34" customWidth="1"/>
    <col min="7" max="15" width="18" customWidth="1"/>
    <col min="16" max="17" width="29.85546875" style="11" customWidth="1"/>
    <col min="18" max="16384" width="11.42578125" style="11"/>
  </cols>
  <sheetData>
    <row r="1" spans="1:15" x14ac:dyDescent="0.15">
      <c r="A1" s="12" t="s">
        <v>0</v>
      </c>
      <c r="B1" s="12" t="s">
        <v>1</v>
      </c>
      <c r="C1" s="12" t="s">
        <v>2</v>
      </c>
      <c r="D1" s="32" t="s">
        <v>3</v>
      </c>
      <c r="E1" s="12" t="s">
        <v>4</v>
      </c>
      <c r="F1" s="3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</row>
    <row r="2" spans="1:15" x14ac:dyDescent="0.15">
      <c r="A2" s="12" t="s">
        <v>15</v>
      </c>
      <c r="B2" s="12" t="s">
        <v>16</v>
      </c>
      <c r="C2" s="13">
        <v>92391143764</v>
      </c>
      <c r="D2" s="33">
        <v>93391143764</v>
      </c>
      <c r="E2" s="13">
        <v>26067393260</v>
      </c>
      <c r="F2" s="33">
        <v>26067393260</v>
      </c>
      <c r="G2" s="13">
        <v>16909860650</v>
      </c>
      <c r="H2" s="13">
        <v>67323750504</v>
      </c>
      <c r="I2" s="13">
        <v>9157532610</v>
      </c>
      <c r="J2" s="13">
        <v>9157532610</v>
      </c>
      <c r="K2" s="14">
        <v>8768846680</v>
      </c>
      <c r="L2" s="14">
        <v>8768846680</v>
      </c>
      <c r="M2" s="13">
        <v>8465231523</v>
      </c>
      <c r="N2" s="13">
        <v>8465231523</v>
      </c>
      <c r="O2" s="13">
        <v>692301087</v>
      </c>
    </row>
    <row r="3" spans="1:15" x14ac:dyDescent="0.15">
      <c r="A3" s="12" t="s">
        <v>17</v>
      </c>
      <c r="B3" s="12" t="s">
        <v>16</v>
      </c>
      <c r="C3" s="13">
        <v>78493464921</v>
      </c>
      <c r="D3" s="33">
        <v>78493464921</v>
      </c>
      <c r="E3" s="13">
        <v>21657279949</v>
      </c>
      <c r="F3" s="33">
        <v>21657279949</v>
      </c>
      <c r="G3" s="13">
        <v>13993574011</v>
      </c>
      <c r="H3" s="13">
        <v>56836184972</v>
      </c>
      <c r="I3" s="13">
        <v>7663705938</v>
      </c>
      <c r="J3" s="13">
        <v>7663705938</v>
      </c>
      <c r="K3" s="14">
        <v>7647745008</v>
      </c>
      <c r="L3" s="14">
        <v>7647745008</v>
      </c>
      <c r="M3" s="13">
        <v>7385198834</v>
      </c>
      <c r="N3" s="13">
        <v>7385198834</v>
      </c>
      <c r="O3" s="13">
        <v>278507104</v>
      </c>
    </row>
    <row r="4" spans="1:15" x14ac:dyDescent="0.15">
      <c r="A4" s="12" t="s">
        <v>18</v>
      </c>
      <c r="B4" s="12" t="s">
        <v>16</v>
      </c>
      <c r="C4" s="13">
        <v>13897678843</v>
      </c>
      <c r="D4" s="33">
        <v>14897678843</v>
      </c>
      <c r="E4" s="13">
        <v>4410113311</v>
      </c>
      <c r="F4" s="33">
        <v>4410113311</v>
      </c>
      <c r="G4" s="13">
        <v>2916286639</v>
      </c>
      <c r="H4" s="13">
        <v>10487565532</v>
      </c>
      <c r="I4" s="13">
        <v>1493826672</v>
      </c>
      <c r="J4" s="13">
        <v>1493826672</v>
      </c>
      <c r="K4" s="14">
        <v>1121101672</v>
      </c>
      <c r="L4" s="14">
        <v>1121101672</v>
      </c>
      <c r="M4" s="13">
        <v>1080032689</v>
      </c>
      <c r="N4" s="13">
        <v>1080032689</v>
      </c>
      <c r="O4" s="14">
        <v>413793983</v>
      </c>
    </row>
    <row r="5" spans="1:15" x14ac:dyDescent="0.15">
      <c r="A5" s="12" t="s">
        <v>19</v>
      </c>
      <c r="B5" s="12" t="s">
        <v>20</v>
      </c>
      <c r="C5" s="13">
        <v>77493464921</v>
      </c>
      <c r="D5" s="33">
        <v>77493464921</v>
      </c>
      <c r="E5" s="13">
        <v>21645279949</v>
      </c>
      <c r="F5" s="33">
        <v>21645279949</v>
      </c>
      <c r="G5" s="13">
        <v>13981574011</v>
      </c>
      <c r="H5" s="13">
        <v>55848184972</v>
      </c>
      <c r="I5" s="13">
        <v>7663705938</v>
      </c>
      <c r="J5" s="13">
        <v>7663705938</v>
      </c>
      <c r="K5" s="14">
        <v>7647745008</v>
      </c>
      <c r="L5" s="14">
        <v>7647745008</v>
      </c>
      <c r="M5" s="13">
        <v>7385198834</v>
      </c>
      <c r="N5" s="13">
        <v>7385198834</v>
      </c>
      <c r="O5" s="13">
        <v>278507104</v>
      </c>
    </row>
    <row r="6" spans="1:15" x14ac:dyDescent="0.15">
      <c r="A6" s="12" t="s">
        <v>21</v>
      </c>
      <c r="B6" s="12" t="s">
        <v>20</v>
      </c>
      <c r="C6" s="13">
        <v>77493464921</v>
      </c>
      <c r="D6" s="33">
        <v>77493464921</v>
      </c>
      <c r="E6" s="13">
        <v>21645279949</v>
      </c>
      <c r="F6" s="33">
        <v>21645279949</v>
      </c>
      <c r="G6" s="13">
        <v>13981574011</v>
      </c>
      <c r="H6" s="13">
        <v>55848184972</v>
      </c>
      <c r="I6" s="13">
        <v>7663705938</v>
      </c>
      <c r="J6" s="13">
        <v>7663705938</v>
      </c>
      <c r="K6" s="14">
        <v>7647745008</v>
      </c>
      <c r="L6" s="14">
        <v>7647745008</v>
      </c>
      <c r="M6" s="13">
        <v>7385198834</v>
      </c>
      <c r="N6" s="13">
        <v>7385198834</v>
      </c>
      <c r="O6" s="13">
        <v>278507104</v>
      </c>
    </row>
    <row r="7" spans="1:15" x14ac:dyDescent="0.15">
      <c r="A7" s="12" t="s">
        <v>22</v>
      </c>
      <c r="B7" s="12" t="s">
        <v>23</v>
      </c>
      <c r="C7" s="13">
        <v>70975529386</v>
      </c>
      <c r="D7" s="33">
        <v>70975529386</v>
      </c>
      <c r="E7" s="13">
        <v>17565393945</v>
      </c>
      <c r="F7" s="33">
        <v>17565393945</v>
      </c>
      <c r="G7" s="13">
        <v>10082366548</v>
      </c>
      <c r="H7" s="13">
        <v>53410135441</v>
      </c>
      <c r="I7" s="13">
        <v>7483027397</v>
      </c>
      <c r="J7" s="13">
        <v>7483027397</v>
      </c>
      <c r="K7" s="14">
        <v>7467066467</v>
      </c>
      <c r="L7" s="14">
        <v>7467066467</v>
      </c>
      <c r="M7" s="13">
        <v>7385198834</v>
      </c>
      <c r="N7" s="13">
        <v>7385198834</v>
      </c>
      <c r="O7" s="13">
        <v>97828563</v>
      </c>
    </row>
    <row r="8" spans="1:15" x14ac:dyDescent="0.15">
      <c r="A8" s="12" t="s">
        <v>24</v>
      </c>
      <c r="B8" s="12" t="s">
        <v>23</v>
      </c>
      <c r="C8" s="13">
        <v>70975529386</v>
      </c>
      <c r="D8" s="33">
        <v>70975529386</v>
      </c>
      <c r="E8" s="13">
        <v>17565393945</v>
      </c>
      <c r="F8" s="33">
        <v>17565393945</v>
      </c>
      <c r="G8" s="13">
        <v>10082366548</v>
      </c>
      <c r="H8" s="13">
        <v>53410135441</v>
      </c>
      <c r="I8" s="13">
        <v>7483027397</v>
      </c>
      <c r="J8" s="13">
        <v>7483027397</v>
      </c>
      <c r="K8" s="14">
        <v>7467066467</v>
      </c>
      <c r="L8" s="14">
        <v>7467066467</v>
      </c>
      <c r="M8" s="13">
        <v>7385198834</v>
      </c>
      <c r="N8" s="13">
        <v>7385198834</v>
      </c>
      <c r="O8" s="13">
        <v>97828563</v>
      </c>
    </row>
    <row r="9" spans="1:15" x14ac:dyDescent="0.15">
      <c r="A9" s="12" t="s">
        <v>25</v>
      </c>
      <c r="B9" s="12" t="s">
        <v>26</v>
      </c>
      <c r="C9" s="13">
        <v>44661050880</v>
      </c>
      <c r="D9" s="33">
        <v>44413050880</v>
      </c>
      <c r="E9" s="13">
        <v>4140319824</v>
      </c>
      <c r="F9" s="33">
        <v>4140319824</v>
      </c>
      <c r="G9" s="13">
        <v>21830800</v>
      </c>
      <c r="H9" s="13">
        <v>40272731056</v>
      </c>
      <c r="I9" s="13">
        <v>4118489024</v>
      </c>
      <c r="J9" s="13">
        <v>4118489024</v>
      </c>
      <c r="K9" s="14">
        <v>4118489024</v>
      </c>
      <c r="L9" s="14">
        <v>4118489024</v>
      </c>
      <c r="M9" s="13">
        <v>4117807824</v>
      </c>
      <c r="N9" s="13">
        <v>4117807824</v>
      </c>
      <c r="O9" s="13">
        <v>681200</v>
      </c>
    </row>
    <row r="10" spans="1:15" x14ac:dyDescent="0.15">
      <c r="A10" s="12" t="s">
        <v>27</v>
      </c>
      <c r="B10" s="12" t="s">
        <v>26</v>
      </c>
      <c r="C10" s="13">
        <v>44661050880</v>
      </c>
      <c r="D10" s="33">
        <v>44413050880</v>
      </c>
      <c r="E10" s="13">
        <v>4140319824</v>
      </c>
      <c r="F10" s="33">
        <v>4140319824</v>
      </c>
      <c r="G10" s="13">
        <v>21830800</v>
      </c>
      <c r="H10" s="13">
        <v>40272731056</v>
      </c>
      <c r="I10" s="13">
        <v>4118489024</v>
      </c>
      <c r="J10" s="13">
        <v>4118489024</v>
      </c>
      <c r="K10" s="14">
        <v>4118489024</v>
      </c>
      <c r="L10" s="14">
        <v>4118489024</v>
      </c>
      <c r="M10" s="13">
        <v>4117807824</v>
      </c>
      <c r="N10" s="13">
        <v>4117807824</v>
      </c>
      <c r="O10" s="13">
        <v>681200</v>
      </c>
    </row>
    <row r="11" spans="1:15" x14ac:dyDescent="0.15">
      <c r="A11" s="12" t="s">
        <v>28</v>
      </c>
      <c r="B11" s="12" t="s">
        <v>29</v>
      </c>
      <c r="C11" s="13">
        <v>32544800287</v>
      </c>
      <c r="D11" s="33">
        <v>32544800287</v>
      </c>
      <c r="E11" s="13">
        <v>3539577523</v>
      </c>
      <c r="F11" s="33">
        <v>3539577523</v>
      </c>
      <c r="G11" s="13">
        <v>0</v>
      </c>
      <c r="H11" s="13">
        <v>29005222764</v>
      </c>
      <c r="I11" s="13">
        <v>3539577523</v>
      </c>
      <c r="J11" s="13">
        <v>3539577523</v>
      </c>
      <c r="K11" s="14">
        <v>3539577523</v>
      </c>
      <c r="L11" s="14">
        <v>3539577523</v>
      </c>
      <c r="M11" s="13">
        <v>3539577523</v>
      </c>
      <c r="N11" s="13">
        <v>3539577523</v>
      </c>
      <c r="O11" s="13">
        <v>0</v>
      </c>
    </row>
    <row r="12" spans="1:15" x14ac:dyDescent="0.15">
      <c r="A12" s="12" t="s">
        <v>30</v>
      </c>
      <c r="B12" s="12" t="s">
        <v>31</v>
      </c>
      <c r="C12" s="13">
        <v>957566567</v>
      </c>
      <c r="D12" s="33">
        <v>957566567</v>
      </c>
      <c r="E12" s="13">
        <v>61158726</v>
      </c>
      <c r="F12" s="33">
        <v>61158726</v>
      </c>
      <c r="G12" s="13">
        <v>0</v>
      </c>
      <c r="H12" s="13">
        <v>896407841</v>
      </c>
      <c r="I12" s="13">
        <v>61158726</v>
      </c>
      <c r="J12" s="13">
        <v>61158726</v>
      </c>
      <c r="K12" s="14">
        <v>61158726</v>
      </c>
      <c r="L12" s="14">
        <v>61158726</v>
      </c>
      <c r="M12" s="13">
        <v>61158726</v>
      </c>
      <c r="N12" s="13">
        <v>61158726</v>
      </c>
      <c r="O12" s="13">
        <v>0</v>
      </c>
    </row>
    <row r="13" spans="1:15" x14ac:dyDescent="0.15">
      <c r="A13" s="12" t="s">
        <v>32</v>
      </c>
      <c r="B13" s="12" t="s">
        <v>33</v>
      </c>
      <c r="C13" s="13">
        <v>171000000</v>
      </c>
      <c r="D13" s="33">
        <v>171000000</v>
      </c>
      <c r="E13" s="13">
        <v>10234740</v>
      </c>
      <c r="F13" s="33">
        <v>10234740</v>
      </c>
      <c r="G13" s="13">
        <v>0</v>
      </c>
      <c r="H13" s="13">
        <v>160765260</v>
      </c>
      <c r="I13" s="13">
        <v>10234740</v>
      </c>
      <c r="J13" s="13">
        <v>10234740</v>
      </c>
      <c r="K13" s="14">
        <v>10234740</v>
      </c>
      <c r="L13" s="14">
        <v>10234740</v>
      </c>
      <c r="M13" s="13">
        <v>10234740</v>
      </c>
      <c r="N13" s="13">
        <v>10234740</v>
      </c>
      <c r="O13" s="13">
        <v>0</v>
      </c>
    </row>
    <row r="14" spans="1:15" x14ac:dyDescent="0.15">
      <c r="A14" s="12" t="s">
        <v>34</v>
      </c>
      <c r="B14" s="12" t="s">
        <v>35</v>
      </c>
      <c r="C14" s="13">
        <v>3167743298</v>
      </c>
      <c r="D14" s="33">
        <v>3167743298</v>
      </c>
      <c r="E14" s="13">
        <v>0</v>
      </c>
      <c r="F14" s="33">
        <v>0</v>
      </c>
      <c r="G14" s="13">
        <v>0</v>
      </c>
      <c r="H14" s="13">
        <v>3167743298</v>
      </c>
      <c r="I14" s="13">
        <v>0</v>
      </c>
      <c r="J14" s="13">
        <v>0</v>
      </c>
      <c r="K14" s="14">
        <v>0</v>
      </c>
      <c r="L14" s="14">
        <v>0</v>
      </c>
      <c r="M14" s="13">
        <v>0</v>
      </c>
      <c r="N14" s="13">
        <v>0</v>
      </c>
      <c r="O14" s="13">
        <v>0</v>
      </c>
    </row>
    <row r="15" spans="1:15" x14ac:dyDescent="0.15">
      <c r="A15" s="12" t="s">
        <v>36</v>
      </c>
      <c r="B15" s="12" t="s">
        <v>37</v>
      </c>
      <c r="C15" s="13">
        <v>2370948621</v>
      </c>
      <c r="D15" s="33">
        <v>2370948621</v>
      </c>
      <c r="E15" s="13">
        <v>0</v>
      </c>
      <c r="F15" s="33">
        <v>0</v>
      </c>
      <c r="G15" s="13">
        <v>0</v>
      </c>
      <c r="H15" s="13">
        <v>2370948621</v>
      </c>
      <c r="I15" s="13">
        <v>0</v>
      </c>
      <c r="J15" s="13">
        <v>0</v>
      </c>
      <c r="K15" s="14">
        <v>0</v>
      </c>
      <c r="L15" s="14">
        <v>0</v>
      </c>
      <c r="M15" s="13">
        <v>0</v>
      </c>
      <c r="N15" s="13">
        <v>0</v>
      </c>
      <c r="O15" s="13">
        <v>0</v>
      </c>
    </row>
    <row r="16" spans="1:15" x14ac:dyDescent="0.15">
      <c r="A16" s="12" t="s">
        <v>38</v>
      </c>
      <c r="B16" s="12" t="s">
        <v>39</v>
      </c>
      <c r="C16" s="13">
        <v>2193690156</v>
      </c>
      <c r="D16" s="33">
        <v>2193690156</v>
      </c>
      <c r="E16" s="13">
        <v>242948750</v>
      </c>
      <c r="F16" s="33">
        <v>242948750</v>
      </c>
      <c r="G16" s="13">
        <v>0</v>
      </c>
      <c r="H16" s="13">
        <v>1950741406</v>
      </c>
      <c r="I16" s="13">
        <v>242948750</v>
      </c>
      <c r="J16" s="13">
        <v>242948750</v>
      </c>
      <c r="K16" s="14">
        <v>242948750</v>
      </c>
      <c r="L16" s="14">
        <v>242948750</v>
      </c>
      <c r="M16" s="13">
        <v>242948750</v>
      </c>
      <c r="N16" s="13">
        <v>242948750</v>
      </c>
      <c r="O16" s="13">
        <v>0</v>
      </c>
    </row>
    <row r="17" spans="1:15" x14ac:dyDescent="0.15">
      <c r="A17" s="12" t="s">
        <v>40</v>
      </c>
      <c r="B17" s="12" t="s">
        <v>41</v>
      </c>
      <c r="C17" s="13">
        <v>44546873</v>
      </c>
      <c r="D17" s="33">
        <v>44546873</v>
      </c>
      <c r="E17" s="13">
        <v>3569461</v>
      </c>
      <c r="F17" s="33">
        <v>3569461</v>
      </c>
      <c r="G17" s="13">
        <v>0</v>
      </c>
      <c r="H17" s="13">
        <v>40977412</v>
      </c>
      <c r="I17" s="13">
        <v>3569461</v>
      </c>
      <c r="J17" s="13">
        <v>3569461</v>
      </c>
      <c r="K17" s="14">
        <v>3569461</v>
      </c>
      <c r="L17" s="14">
        <v>3569461</v>
      </c>
      <c r="M17" s="13">
        <v>3569461</v>
      </c>
      <c r="N17" s="13">
        <v>3569461</v>
      </c>
      <c r="O17" s="13">
        <v>0</v>
      </c>
    </row>
    <row r="18" spans="1:15" x14ac:dyDescent="0.15">
      <c r="A18" s="12" t="s">
        <v>42</v>
      </c>
      <c r="B18" s="12" t="s">
        <v>43</v>
      </c>
      <c r="C18" s="13">
        <v>110293772</v>
      </c>
      <c r="D18" s="33">
        <v>110293772</v>
      </c>
      <c r="E18" s="13">
        <v>8837642</v>
      </c>
      <c r="F18" s="33">
        <v>8837642</v>
      </c>
      <c r="G18" s="13">
        <v>0</v>
      </c>
      <c r="H18" s="13">
        <v>101456130</v>
      </c>
      <c r="I18" s="13">
        <v>8837642</v>
      </c>
      <c r="J18" s="13">
        <v>8837642</v>
      </c>
      <c r="K18" s="14">
        <v>8837642</v>
      </c>
      <c r="L18" s="14">
        <v>8837642</v>
      </c>
      <c r="M18" s="13">
        <v>8837642</v>
      </c>
      <c r="N18" s="13">
        <v>8837642</v>
      </c>
      <c r="O18" s="13">
        <v>0</v>
      </c>
    </row>
    <row r="19" spans="1:15" x14ac:dyDescent="0.15">
      <c r="A19" s="12" t="s">
        <v>44</v>
      </c>
      <c r="B19" s="12" t="s">
        <v>45</v>
      </c>
      <c r="C19" s="13">
        <v>430470757</v>
      </c>
      <c r="D19" s="33">
        <v>430470757</v>
      </c>
      <c r="E19" s="13">
        <v>35900607</v>
      </c>
      <c r="F19" s="33">
        <v>35900607</v>
      </c>
      <c r="G19" s="13">
        <v>0</v>
      </c>
      <c r="H19" s="13">
        <v>394570150</v>
      </c>
      <c r="I19" s="13">
        <v>35900607</v>
      </c>
      <c r="J19" s="13">
        <v>35900607</v>
      </c>
      <c r="K19" s="14">
        <v>35900607</v>
      </c>
      <c r="L19" s="14">
        <v>35900607</v>
      </c>
      <c r="M19" s="13">
        <v>35900607</v>
      </c>
      <c r="N19" s="13">
        <v>35900607</v>
      </c>
      <c r="O19" s="13">
        <v>0</v>
      </c>
    </row>
    <row r="20" spans="1:15" x14ac:dyDescent="0.15">
      <c r="A20" s="12" t="s">
        <v>46</v>
      </c>
      <c r="B20" s="12" t="s">
        <v>47</v>
      </c>
      <c r="C20" s="13">
        <v>1724255910</v>
      </c>
      <c r="D20" s="33">
        <v>1724255910</v>
      </c>
      <c r="E20" s="13">
        <v>169085283</v>
      </c>
      <c r="F20" s="33">
        <v>169085283</v>
      </c>
      <c r="G20" s="13">
        <v>0</v>
      </c>
      <c r="H20" s="13">
        <v>1555170627</v>
      </c>
      <c r="I20" s="13">
        <v>169085283</v>
      </c>
      <c r="J20" s="13">
        <v>169085283</v>
      </c>
      <c r="K20" s="14">
        <v>169085283</v>
      </c>
      <c r="L20" s="14">
        <v>169085283</v>
      </c>
      <c r="M20" s="13">
        <v>169085283</v>
      </c>
      <c r="N20" s="13">
        <v>169085283</v>
      </c>
      <c r="O20" s="13">
        <v>0</v>
      </c>
    </row>
    <row r="21" spans="1:15" x14ac:dyDescent="0.15">
      <c r="A21" s="12" t="s">
        <v>48</v>
      </c>
      <c r="B21" s="12" t="s">
        <v>49</v>
      </c>
      <c r="C21" s="13">
        <v>418734639</v>
      </c>
      <c r="D21" s="33">
        <v>418734639</v>
      </c>
      <c r="E21" s="13">
        <v>35980251</v>
      </c>
      <c r="F21" s="33">
        <v>35980251</v>
      </c>
      <c r="G21" s="13">
        <v>0</v>
      </c>
      <c r="H21" s="13">
        <v>382754388</v>
      </c>
      <c r="I21" s="13">
        <v>35980251</v>
      </c>
      <c r="J21" s="13">
        <v>35980251</v>
      </c>
      <c r="K21" s="14">
        <v>35980251</v>
      </c>
      <c r="L21" s="14">
        <v>35980251</v>
      </c>
      <c r="M21" s="13">
        <v>35980251</v>
      </c>
      <c r="N21" s="13">
        <v>35980251</v>
      </c>
      <c r="O21" s="13">
        <v>0</v>
      </c>
    </row>
    <row r="22" spans="1:15" x14ac:dyDescent="0.15">
      <c r="A22" s="12" t="s">
        <v>50</v>
      </c>
      <c r="B22" s="12" t="s">
        <v>51</v>
      </c>
      <c r="C22" s="13">
        <v>279000000</v>
      </c>
      <c r="D22" s="33">
        <v>279000000</v>
      </c>
      <c r="E22" s="13">
        <v>33026841</v>
      </c>
      <c r="F22" s="33">
        <v>33026841</v>
      </c>
      <c r="G22" s="13">
        <v>21830800</v>
      </c>
      <c r="H22" s="13">
        <v>245973159</v>
      </c>
      <c r="I22" s="13">
        <v>11196041</v>
      </c>
      <c r="J22" s="13">
        <v>11196041</v>
      </c>
      <c r="K22" s="14">
        <v>11196041</v>
      </c>
      <c r="L22" s="14">
        <v>11196041</v>
      </c>
      <c r="M22" s="13">
        <v>10514841</v>
      </c>
      <c r="N22" s="13">
        <v>10514841</v>
      </c>
      <c r="O22" s="13">
        <v>681200</v>
      </c>
    </row>
    <row r="23" spans="1:15" x14ac:dyDescent="0.15">
      <c r="A23" s="12" t="s">
        <v>52</v>
      </c>
      <c r="B23" s="12" t="s">
        <v>53</v>
      </c>
      <c r="C23" s="13">
        <v>13588884874</v>
      </c>
      <c r="D23" s="33">
        <v>13588884874</v>
      </c>
      <c r="E23" s="13">
        <v>887926327</v>
      </c>
      <c r="F23" s="33">
        <v>887926327</v>
      </c>
      <c r="G23" s="13">
        <v>2555545</v>
      </c>
      <c r="H23" s="13">
        <v>12700958547</v>
      </c>
      <c r="I23" s="13">
        <v>885370782</v>
      </c>
      <c r="J23" s="13">
        <v>885370782</v>
      </c>
      <c r="K23" s="14">
        <v>885370782</v>
      </c>
      <c r="L23" s="14">
        <v>885370782</v>
      </c>
      <c r="M23" s="13">
        <v>804898224</v>
      </c>
      <c r="N23" s="13">
        <v>804898224</v>
      </c>
      <c r="O23" s="13">
        <v>80472558</v>
      </c>
    </row>
    <row r="24" spans="1:15" x14ac:dyDescent="0.15">
      <c r="A24" s="12" t="s">
        <v>54</v>
      </c>
      <c r="B24" s="12" t="s">
        <v>53</v>
      </c>
      <c r="C24" s="13">
        <v>13588884874</v>
      </c>
      <c r="D24" s="33">
        <v>13588884874</v>
      </c>
      <c r="E24" s="13">
        <v>887926327</v>
      </c>
      <c r="F24" s="33">
        <v>887926327</v>
      </c>
      <c r="G24" s="13">
        <v>2555545</v>
      </c>
      <c r="H24" s="13">
        <v>12700958547</v>
      </c>
      <c r="I24" s="13">
        <v>885370782</v>
      </c>
      <c r="J24" s="13">
        <v>885370782</v>
      </c>
      <c r="K24" s="14">
        <v>885370782</v>
      </c>
      <c r="L24" s="14">
        <v>885370782</v>
      </c>
      <c r="M24" s="13">
        <v>804898224</v>
      </c>
      <c r="N24" s="13">
        <v>804898224</v>
      </c>
      <c r="O24" s="13">
        <v>80472558</v>
      </c>
    </row>
    <row r="25" spans="1:15" x14ac:dyDescent="0.15">
      <c r="A25" s="12" t="s">
        <v>55</v>
      </c>
      <c r="B25" s="12" t="s">
        <v>56</v>
      </c>
      <c r="C25" s="13">
        <v>2902667005</v>
      </c>
      <c r="D25" s="33">
        <v>2902667005</v>
      </c>
      <c r="E25" s="13">
        <v>208707196</v>
      </c>
      <c r="F25" s="33">
        <v>208707196</v>
      </c>
      <c r="G25" s="13">
        <v>0</v>
      </c>
      <c r="H25" s="13">
        <v>2693959809</v>
      </c>
      <c r="I25" s="13">
        <v>208707196</v>
      </c>
      <c r="J25" s="13">
        <v>208707196</v>
      </c>
      <c r="K25" s="14">
        <v>208707196</v>
      </c>
      <c r="L25" s="14">
        <v>208707196</v>
      </c>
      <c r="M25" s="13">
        <v>208707196</v>
      </c>
      <c r="N25" s="13">
        <v>208707196</v>
      </c>
      <c r="O25" s="13">
        <v>0</v>
      </c>
    </row>
    <row r="26" spans="1:15" x14ac:dyDescent="0.15">
      <c r="A26" s="12" t="s">
        <v>57</v>
      </c>
      <c r="B26" s="12" t="s">
        <v>58</v>
      </c>
      <c r="C26" s="13">
        <v>4097882832</v>
      </c>
      <c r="D26" s="33">
        <v>4097882832</v>
      </c>
      <c r="E26" s="13">
        <v>297637867</v>
      </c>
      <c r="F26" s="33">
        <v>297637867</v>
      </c>
      <c r="G26" s="13">
        <v>0</v>
      </c>
      <c r="H26" s="13">
        <v>3800244965</v>
      </c>
      <c r="I26" s="13">
        <v>297637867</v>
      </c>
      <c r="J26" s="13">
        <v>297637867</v>
      </c>
      <c r="K26" s="14">
        <v>297637867</v>
      </c>
      <c r="L26" s="14">
        <v>297637867</v>
      </c>
      <c r="M26" s="13">
        <v>297637867</v>
      </c>
      <c r="N26" s="13">
        <v>297637867</v>
      </c>
      <c r="O26" s="13">
        <v>0</v>
      </c>
    </row>
    <row r="27" spans="1:15" x14ac:dyDescent="0.15">
      <c r="A27" s="12" t="s">
        <v>59</v>
      </c>
      <c r="B27" s="12" t="s">
        <v>60</v>
      </c>
      <c r="C27" s="13">
        <v>1024470708</v>
      </c>
      <c r="D27" s="33">
        <v>1024470708</v>
      </c>
      <c r="E27" s="13">
        <v>74026200</v>
      </c>
      <c r="F27" s="33">
        <v>74026200</v>
      </c>
      <c r="G27" s="13">
        <v>0</v>
      </c>
      <c r="H27" s="13">
        <v>950444508</v>
      </c>
      <c r="I27" s="13">
        <v>74026200</v>
      </c>
      <c r="J27" s="13">
        <v>74026200</v>
      </c>
      <c r="K27" s="14">
        <v>74026200</v>
      </c>
      <c r="L27" s="14">
        <v>74026200</v>
      </c>
      <c r="M27" s="13">
        <v>74026200</v>
      </c>
      <c r="N27" s="13">
        <v>74026200</v>
      </c>
      <c r="O27" s="13">
        <v>0</v>
      </c>
    </row>
    <row r="28" spans="1:15" x14ac:dyDescent="0.15">
      <c r="A28" s="12" t="s">
        <v>61</v>
      </c>
      <c r="B28" s="12" t="s">
        <v>62</v>
      </c>
      <c r="C28" s="13">
        <v>352322569</v>
      </c>
      <c r="D28" s="33">
        <v>352322569</v>
      </c>
      <c r="E28" s="13">
        <v>17377600</v>
      </c>
      <c r="F28" s="33">
        <v>17377600</v>
      </c>
      <c r="G28" s="13">
        <v>0</v>
      </c>
      <c r="H28" s="13">
        <v>334944969</v>
      </c>
      <c r="I28" s="13">
        <v>17377600</v>
      </c>
      <c r="J28" s="13">
        <v>17377600</v>
      </c>
      <c r="K28" s="14">
        <v>17377600</v>
      </c>
      <c r="L28" s="14">
        <v>17377600</v>
      </c>
      <c r="M28" s="13">
        <v>17377600</v>
      </c>
      <c r="N28" s="13">
        <v>17377600</v>
      </c>
      <c r="O28" s="13">
        <v>0</v>
      </c>
    </row>
    <row r="29" spans="1:15" x14ac:dyDescent="0.15">
      <c r="A29" s="12" t="s">
        <v>63</v>
      </c>
      <c r="B29" s="12" t="s">
        <v>64</v>
      </c>
      <c r="C29" s="13">
        <v>5211541760</v>
      </c>
      <c r="D29" s="33">
        <v>5211541760</v>
      </c>
      <c r="E29" s="13">
        <v>290177464</v>
      </c>
      <c r="F29" s="33">
        <v>290177464</v>
      </c>
      <c r="G29" s="13">
        <v>2555545</v>
      </c>
      <c r="H29" s="13">
        <v>4921364296</v>
      </c>
      <c r="I29" s="13">
        <v>287621919</v>
      </c>
      <c r="J29" s="13">
        <v>287621919</v>
      </c>
      <c r="K29" s="14">
        <v>287621919</v>
      </c>
      <c r="L29" s="14">
        <v>287621919</v>
      </c>
      <c r="M29" s="13">
        <v>207149361</v>
      </c>
      <c r="N29" s="13">
        <v>207149361</v>
      </c>
      <c r="O29" s="13">
        <v>80472558</v>
      </c>
    </row>
    <row r="30" spans="1:15" x14ac:dyDescent="0.15">
      <c r="A30" s="12" t="s">
        <v>65</v>
      </c>
      <c r="B30" s="12" t="s">
        <v>66</v>
      </c>
      <c r="C30" s="13">
        <v>12725593632</v>
      </c>
      <c r="D30" s="33">
        <v>12973593632</v>
      </c>
      <c r="E30" s="13">
        <v>12537147794</v>
      </c>
      <c r="F30" s="33">
        <v>12537147794</v>
      </c>
      <c r="G30" s="13">
        <v>10057980203</v>
      </c>
      <c r="H30" s="13">
        <v>436445838</v>
      </c>
      <c r="I30" s="13">
        <v>2479167591</v>
      </c>
      <c r="J30" s="13">
        <v>2479167591</v>
      </c>
      <c r="K30" s="14">
        <v>2463206661</v>
      </c>
      <c r="L30" s="14">
        <v>2463206661</v>
      </c>
      <c r="M30" s="13">
        <v>2462492786</v>
      </c>
      <c r="N30" s="13">
        <v>2462492786</v>
      </c>
      <c r="O30" s="13">
        <v>16674805</v>
      </c>
    </row>
    <row r="31" spans="1:15" x14ac:dyDescent="0.15">
      <c r="A31" s="12" t="s">
        <v>67</v>
      </c>
      <c r="B31" s="12" t="s">
        <v>66</v>
      </c>
      <c r="C31" s="13">
        <v>12725593632</v>
      </c>
      <c r="D31" s="33">
        <v>12973593632</v>
      </c>
      <c r="E31" s="13">
        <v>12537147794</v>
      </c>
      <c r="F31" s="33">
        <v>12537147794</v>
      </c>
      <c r="G31" s="13">
        <v>10057980203</v>
      </c>
      <c r="H31" s="13">
        <v>436445838</v>
      </c>
      <c r="I31" s="13">
        <v>2479167591</v>
      </c>
      <c r="J31" s="13">
        <v>2479167591</v>
      </c>
      <c r="K31" s="14">
        <v>2463206661</v>
      </c>
      <c r="L31" s="14">
        <v>2463206661</v>
      </c>
      <c r="M31" s="13">
        <v>2462492786</v>
      </c>
      <c r="N31" s="13">
        <v>2462492786</v>
      </c>
      <c r="O31" s="13">
        <v>16674805</v>
      </c>
    </row>
    <row r="32" spans="1:15" x14ac:dyDescent="0.15">
      <c r="A32" s="12" t="s">
        <v>68</v>
      </c>
      <c r="B32" s="12" t="s">
        <v>69</v>
      </c>
      <c r="C32" s="13">
        <v>3131120078</v>
      </c>
      <c r="D32" s="33">
        <v>3131120078</v>
      </c>
      <c r="E32" s="13">
        <v>3131120078</v>
      </c>
      <c r="F32" s="33">
        <v>3131120078</v>
      </c>
      <c r="G32" s="13">
        <v>2735377947</v>
      </c>
      <c r="H32" s="13">
        <v>0</v>
      </c>
      <c r="I32" s="13">
        <v>395742131</v>
      </c>
      <c r="J32" s="13">
        <v>395742131</v>
      </c>
      <c r="K32" s="14">
        <v>379781201</v>
      </c>
      <c r="L32" s="14">
        <v>379781201</v>
      </c>
      <c r="M32" s="13">
        <v>379781201</v>
      </c>
      <c r="N32" s="13">
        <v>379781201</v>
      </c>
      <c r="O32" s="13">
        <v>15960930</v>
      </c>
    </row>
    <row r="33" spans="1:15" x14ac:dyDescent="0.15">
      <c r="A33" s="12" t="s">
        <v>70</v>
      </c>
      <c r="B33" s="12" t="s">
        <v>71</v>
      </c>
      <c r="C33" s="13">
        <v>1191481630</v>
      </c>
      <c r="D33" s="33">
        <v>2456510638</v>
      </c>
      <c r="E33" s="13">
        <v>2456510638</v>
      </c>
      <c r="F33" s="33">
        <v>2456510638</v>
      </c>
      <c r="G33" s="13">
        <v>1291781090</v>
      </c>
      <c r="H33" s="13">
        <v>0</v>
      </c>
      <c r="I33" s="13">
        <v>1164729548</v>
      </c>
      <c r="J33" s="13">
        <v>1164729548</v>
      </c>
      <c r="K33" s="14">
        <v>1164729548</v>
      </c>
      <c r="L33" s="14">
        <v>1164729548</v>
      </c>
      <c r="M33" s="13">
        <v>1164729548</v>
      </c>
      <c r="N33" s="13">
        <v>1164729548</v>
      </c>
      <c r="O33" s="13">
        <v>0</v>
      </c>
    </row>
    <row r="34" spans="1:15" x14ac:dyDescent="0.15">
      <c r="A34" s="12" t="s">
        <v>72</v>
      </c>
      <c r="B34" s="12" t="s">
        <v>73</v>
      </c>
      <c r="C34" s="13">
        <v>8152965300</v>
      </c>
      <c r="D34" s="33">
        <v>7135936292</v>
      </c>
      <c r="E34" s="13">
        <v>6765936292</v>
      </c>
      <c r="F34" s="33">
        <v>6765936292</v>
      </c>
      <c r="G34" s="13">
        <v>5852983419</v>
      </c>
      <c r="H34" s="13">
        <v>370000000</v>
      </c>
      <c r="I34" s="13">
        <v>912952873</v>
      </c>
      <c r="J34" s="13">
        <v>912952873</v>
      </c>
      <c r="K34" s="14">
        <v>912952873</v>
      </c>
      <c r="L34" s="14">
        <v>912952873</v>
      </c>
      <c r="M34" s="13">
        <v>912952873</v>
      </c>
      <c r="N34" s="13">
        <v>912952873</v>
      </c>
      <c r="O34" s="13">
        <v>0</v>
      </c>
    </row>
    <row r="35" spans="1:15" x14ac:dyDescent="0.15">
      <c r="A35" s="12" t="s">
        <v>74</v>
      </c>
      <c r="B35" s="12" t="s">
        <v>75</v>
      </c>
      <c r="C35" s="13">
        <v>65622980</v>
      </c>
      <c r="D35" s="33">
        <v>65622980</v>
      </c>
      <c r="E35" s="13">
        <v>46177142</v>
      </c>
      <c r="F35" s="33">
        <v>46177142</v>
      </c>
      <c r="G35" s="13">
        <v>43180079</v>
      </c>
      <c r="H35" s="13">
        <v>19445838</v>
      </c>
      <c r="I35" s="13">
        <v>2997063</v>
      </c>
      <c r="J35" s="13">
        <v>2997063</v>
      </c>
      <c r="K35" s="14">
        <v>2997063</v>
      </c>
      <c r="L35" s="14">
        <v>2997063</v>
      </c>
      <c r="M35" s="13">
        <v>2997063</v>
      </c>
      <c r="N35" s="13">
        <v>2997063</v>
      </c>
      <c r="O35" s="13">
        <v>0</v>
      </c>
    </row>
    <row r="36" spans="1:15" x14ac:dyDescent="0.15">
      <c r="A36" s="12" t="s">
        <v>76</v>
      </c>
      <c r="B36" s="12" t="s">
        <v>77</v>
      </c>
      <c r="C36" s="13">
        <v>137403644</v>
      </c>
      <c r="D36" s="33">
        <v>137403644</v>
      </c>
      <c r="E36" s="13">
        <v>137403644</v>
      </c>
      <c r="F36" s="33">
        <v>137403644</v>
      </c>
      <c r="G36" s="13">
        <v>134657668</v>
      </c>
      <c r="H36" s="13">
        <v>0</v>
      </c>
      <c r="I36" s="13">
        <v>2745976</v>
      </c>
      <c r="J36" s="13">
        <v>2745976</v>
      </c>
      <c r="K36" s="14">
        <v>2745976</v>
      </c>
      <c r="L36" s="14">
        <v>2745976</v>
      </c>
      <c r="M36" s="13">
        <v>2032101</v>
      </c>
      <c r="N36" s="13">
        <v>2032101</v>
      </c>
      <c r="O36" s="13">
        <v>713875</v>
      </c>
    </row>
    <row r="37" spans="1:15" x14ac:dyDescent="0.15">
      <c r="A37" s="12" t="s">
        <v>78</v>
      </c>
      <c r="B37" s="12" t="s">
        <v>79</v>
      </c>
      <c r="C37" s="13">
        <v>12000000</v>
      </c>
      <c r="D37" s="33">
        <v>12000000</v>
      </c>
      <c r="E37" s="13">
        <v>0</v>
      </c>
      <c r="F37" s="33">
        <v>0</v>
      </c>
      <c r="G37" s="13">
        <v>0</v>
      </c>
      <c r="H37" s="13">
        <v>12000000</v>
      </c>
      <c r="I37" s="13">
        <v>0</v>
      </c>
      <c r="J37" s="13">
        <v>0</v>
      </c>
      <c r="K37" s="14">
        <v>0</v>
      </c>
      <c r="L37" s="14">
        <v>0</v>
      </c>
      <c r="M37" s="13">
        <v>0</v>
      </c>
      <c r="N37" s="13">
        <v>0</v>
      </c>
      <c r="O37" s="13">
        <v>0</v>
      </c>
    </row>
    <row r="38" spans="1:15" x14ac:dyDescent="0.15">
      <c r="A38" s="12" t="s">
        <v>80</v>
      </c>
      <c r="B38" s="12" t="s">
        <v>81</v>
      </c>
      <c r="C38" s="13">
        <v>35000000</v>
      </c>
      <c r="D38" s="33">
        <v>35000000</v>
      </c>
      <c r="E38" s="13">
        <v>0</v>
      </c>
      <c r="F38" s="33">
        <v>0</v>
      </c>
      <c r="G38" s="13">
        <v>0</v>
      </c>
      <c r="H38" s="13">
        <v>35000000</v>
      </c>
      <c r="I38" s="13">
        <v>0</v>
      </c>
      <c r="J38" s="13">
        <v>0</v>
      </c>
      <c r="K38" s="14">
        <v>0</v>
      </c>
      <c r="L38" s="14">
        <v>0</v>
      </c>
      <c r="M38" s="13">
        <v>0</v>
      </c>
      <c r="N38" s="13">
        <v>0</v>
      </c>
      <c r="O38" s="13">
        <v>0</v>
      </c>
    </row>
    <row r="39" spans="1:15" x14ac:dyDescent="0.15">
      <c r="A39" s="12" t="s">
        <v>82</v>
      </c>
      <c r="B39" s="12" t="s">
        <v>83</v>
      </c>
      <c r="C39" s="13">
        <v>6517935535</v>
      </c>
      <c r="D39" s="33">
        <v>6517935535</v>
      </c>
      <c r="E39" s="13">
        <v>4079886004</v>
      </c>
      <c r="F39" s="33">
        <v>4079886004</v>
      </c>
      <c r="G39" s="13">
        <v>3899207463</v>
      </c>
      <c r="H39" s="13">
        <v>2438049531</v>
      </c>
      <c r="I39" s="13">
        <v>180678541</v>
      </c>
      <c r="J39" s="13">
        <v>180678541</v>
      </c>
      <c r="K39" s="14">
        <v>180678541</v>
      </c>
      <c r="L39" s="14">
        <v>180678541</v>
      </c>
      <c r="M39" s="13">
        <v>0</v>
      </c>
      <c r="N39" s="13">
        <v>0</v>
      </c>
      <c r="O39" s="13">
        <v>180678541</v>
      </c>
    </row>
    <row r="40" spans="1:15" x14ac:dyDescent="0.15">
      <c r="A40" s="12" t="s">
        <v>84</v>
      </c>
      <c r="B40" s="12" t="s">
        <v>83</v>
      </c>
      <c r="C40" s="13">
        <v>6517935535</v>
      </c>
      <c r="D40" s="33">
        <v>6517935535</v>
      </c>
      <c r="E40" s="13">
        <v>4079886004</v>
      </c>
      <c r="F40" s="33">
        <v>4079886004</v>
      </c>
      <c r="G40" s="13">
        <v>3899207463</v>
      </c>
      <c r="H40" s="13">
        <v>2438049531</v>
      </c>
      <c r="I40" s="13">
        <v>180678541</v>
      </c>
      <c r="J40" s="13">
        <v>180678541</v>
      </c>
      <c r="K40" s="14">
        <v>180678541</v>
      </c>
      <c r="L40" s="14">
        <v>180678541</v>
      </c>
      <c r="M40" s="13">
        <v>0</v>
      </c>
      <c r="N40" s="13">
        <v>0</v>
      </c>
      <c r="O40" s="13">
        <v>180678541</v>
      </c>
    </row>
    <row r="41" spans="1:15" x14ac:dyDescent="0.15">
      <c r="A41" s="12" t="s">
        <v>85</v>
      </c>
      <c r="B41" s="12" t="s">
        <v>86</v>
      </c>
      <c r="C41" s="13">
        <v>4928825958</v>
      </c>
      <c r="D41" s="33">
        <v>4928825958</v>
      </c>
      <c r="E41" s="13">
        <v>2500000000</v>
      </c>
      <c r="F41" s="33">
        <v>2500000000</v>
      </c>
      <c r="G41" s="13">
        <v>2319321459</v>
      </c>
      <c r="H41" s="13">
        <v>2428825958</v>
      </c>
      <c r="I41" s="13">
        <v>180678541</v>
      </c>
      <c r="J41" s="13">
        <v>180678541</v>
      </c>
      <c r="K41" s="14">
        <v>180678541</v>
      </c>
      <c r="L41" s="14">
        <v>180678541</v>
      </c>
      <c r="M41" s="13">
        <v>0</v>
      </c>
      <c r="N41" s="13">
        <v>0</v>
      </c>
      <c r="O41" s="13">
        <v>180678541</v>
      </c>
    </row>
    <row r="42" spans="1:15" x14ac:dyDescent="0.15">
      <c r="A42" s="12" t="s">
        <v>87</v>
      </c>
      <c r="B42" s="12" t="s">
        <v>86</v>
      </c>
      <c r="C42" s="13">
        <v>4928825958</v>
      </c>
      <c r="D42" s="33">
        <v>4928825958</v>
      </c>
      <c r="E42" s="13">
        <v>2500000000</v>
      </c>
      <c r="F42" s="33">
        <v>2500000000</v>
      </c>
      <c r="G42" s="13">
        <v>2319321459</v>
      </c>
      <c r="H42" s="13">
        <v>2428825958</v>
      </c>
      <c r="I42" s="13">
        <v>180678541</v>
      </c>
      <c r="J42" s="13">
        <v>180678541</v>
      </c>
      <c r="K42" s="14">
        <v>180678541</v>
      </c>
      <c r="L42" s="14">
        <v>180678541</v>
      </c>
      <c r="M42" s="13">
        <v>0</v>
      </c>
      <c r="N42" s="13">
        <v>0</v>
      </c>
      <c r="O42" s="13">
        <v>180678541</v>
      </c>
    </row>
    <row r="43" spans="1:15" x14ac:dyDescent="0.15">
      <c r="A43" s="12" t="s">
        <v>88</v>
      </c>
      <c r="B43" s="12" t="s">
        <v>89</v>
      </c>
      <c r="C43" s="13">
        <v>800000000</v>
      </c>
      <c r="D43" s="33">
        <v>800000000</v>
      </c>
      <c r="E43" s="13">
        <v>0</v>
      </c>
      <c r="F43" s="33">
        <v>0</v>
      </c>
      <c r="G43" s="13">
        <v>0</v>
      </c>
      <c r="H43" s="13">
        <v>800000000</v>
      </c>
      <c r="I43" s="13">
        <v>0</v>
      </c>
      <c r="J43" s="13">
        <v>0</v>
      </c>
      <c r="K43" s="14">
        <v>0</v>
      </c>
      <c r="L43" s="14">
        <v>0</v>
      </c>
      <c r="M43" s="13">
        <v>0</v>
      </c>
      <c r="N43" s="13">
        <v>0</v>
      </c>
      <c r="O43" s="13">
        <v>0</v>
      </c>
    </row>
    <row r="44" spans="1:15" x14ac:dyDescent="0.15">
      <c r="A44" s="12" t="s">
        <v>90</v>
      </c>
      <c r="B44" s="12" t="s">
        <v>91</v>
      </c>
      <c r="C44" s="13">
        <v>1100000000</v>
      </c>
      <c r="D44" s="33">
        <v>1100000000</v>
      </c>
      <c r="E44" s="13">
        <v>0</v>
      </c>
      <c r="F44" s="33">
        <v>0</v>
      </c>
      <c r="G44" s="13">
        <v>0</v>
      </c>
      <c r="H44" s="13">
        <v>1100000000</v>
      </c>
      <c r="I44" s="13">
        <v>0</v>
      </c>
      <c r="J44" s="13">
        <v>0</v>
      </c>
      <c r="K44" s="14">
        <v>0</v>
      </c>
      <c r="L44" s="14">
        <v>0</v>
      </c>
      <c r="M44" s="13">
        <v>0</v>
      </c>
      <c r="N44" s="13">
        <v>0</v>
      </c>
      <c r="O44" s="13">
        <v>0</v>
      </c>
    </row>
    <row r="45" spans="1:15" x14ac:dyDescent="0.15">
      <c r="A45" s="12" t="s">
        <v>92</v>
      </c>
      <c r="B45" s="12" t="s">
        <v>93</v>
      </c>
      <c r="C45" s="13">
        <v>2500000000</v>
      </c>
      <c r="D45" s="33">
        <v>2500000000</v>
      </c>
      <c r="E45" s="13">
        <v>2500000000</v>
      </c>
      <c r="F45" s="33">
        <v>2500000000</v>
      </c>
      <c r="G45" s="13">
        <v>2319321459</v>
      </c>
      <c r="H45" s="13">
        <v>0</v>
      </c>
      <c r="I45" s="13">
        <v>180678541</v>
      </c>
      <c r="J45" s="13">
        <v>180678541</v>
      </c>
      <c r="K45" s="14">
        <v>180678541</v>
      </c>
      <c r="L45" s="14">
        <v>180678541</v>
      </c>
      <c r="M45" s="13">
        <v>0</v>
      </c>
      <c r="N45" s="13">
        <v>0</v>
      </c>
      <c r="O45" s="13">
        <v>180678541</v>
      </c>
    </row>
    <row r="46" spans="1:15" x14ac:dyDescent="0.15">
      <c r="A46" s="12" t="s">
        <v>94</v>
      </c>
      <c r="B46" s="12" t="s">
        <v>95</v>
      </c>
      <c r="C46" s="13">
        <v>100000000</v>
      </c>
      <c r="D46" s="33">
        <v>100000000</v>
      </c>
      <c r="E46" s="13">
        <v>0</v>
      </c>
      <c r="F46" s="33">
        <v>0</v>
      </c>
      <c r="G46" s="13">
        <v>0</v>
      </c>
      <c r="H46" s="13">
        <v>100000000</v>
      </c>
      <c r="I46" s="13">
        <v>0</v>
      </c>
      <c r="J46" s="13">
        <v>0</v>
      </c>
      <c r="K46" s="14">
        <v>0</v>
      </c>
      <c r="L46" s="14">
        <v>0</v>
      </c>
      <c r="M46" s="13">
        <v>0</v>
      </c>
      <c r="N46" s="13">
        <v>0</v>
      </c>
      <c r="O46" s="13">
        <v>0</v>
      </c>
    </row>
    <row r="47" spans="1:15" x14ac:dyDescent="0.15">
      <c r="A47" s="12" t="s">
        <v>96</v>
      </c>
      <c r="B47" s="12" t="s">
        <v>97</v>
      </c>
      <c r="C47" s="13">
        <v>100000000</v>
      </c>
      <c r="D47" s="33">
        <v>100000000</v>
      </c>
      <c r="E47" s="13">
        <v>0</v>
      </c>
      <c r="F47" s="33">
        <v>0</v>
      </c>
      <c r="G47" s="13">
        <v>0</v>
      </c>
      <c r="H47" s="13">
        <v>100000000</v>
      </c>
      <c r="I47" s="13">
        <v>0</v>
      </c>
      <c r="J47" s="13">
        <v>0</v>
      </c>
      <c r="K47" s="14">
        <v>0</v>
      </c>
      <c r="L47" s="14">
        <v>0</v>
      </c>
      <c r="M47" s="13">
        <v>0</v>
      </c>
      <c r="N47" s="13">
        <v>0</v>
      </c>
      <c r="O47" s="13">
        <v>0</v>
      </c>
    </row>
    <row r="48" spans="1:15" x14ac:dyDescent="0.15">
      <c r="A48" s="12" t="s">
        <v>98</v>
      </c>
      <c r="B48" s="12" t="s">
        <v>99</v>
      </c>
      <c r="C48" s="13">
        <v>328825958</v>
      </c>
      <c r="D48" s="33">
        <v>328825958</v>
      </c>
      <c r="E48" s="13">
        <v>0</v>
      </c>
      <c r="F48" s="33">
        <v>0</v>
      </c>
      <c r="G48" s="13">
        <v>0</v>
      </c>
      <c r="H48" s="13">
        <v>328825958</v>
      </c>
      <c r="I48" s="13">
        <v>0</v>
      </c>
      <c r="J48" s="13">
        <v>0</v>
      </c>
      <c r="K48" s="14">
        <v>0</v>
      </c>
      <c r="L48" s="14">
        <v>0</v>
      </c>
      <c r="M48" s="13">
        <v>0</v>
      </c>
      <c r="N48" s="13">
        <v>0</v>
      </c>
      <c r="O48" s="13">
        <v>0</v>
      </c>
    </row>
    <row r="49" spans="1:15" x14ac:dyDescent="0.15">
      <c r="A49" s="12" t="s">
        <v>100</v>
      </c>
      <c r="B49" s="12" t="s">
        <v>101</v>
      </c>
      <c r="C49" s="13">
        <v>1589109577</v>
      </c>
      <c r="D49" s="33">
        <v>1589109577</v>
      </c>
      <c r="E49" s="13">
        <v>1579886004</v>
      </c>
      <c r="F49" s="33">
        <v>1579886004</v>
      </c>
      <c r="G49" s="13">
        <v>1579886004</v>
      </c>
      <c r="H49" s="13">
        <v>9223573</v>
      </c>
      <c r="I49" s="13">
        <v>0</v>
      </c>
      <c r="J49" s="13">
        <v>0</v>
      </c>
      <c r="K49" s="14">
        <v>0</v>
      </c>
      <c r="L49" s="14">
        <v>0</v>
      </c>
      <c r="M49" s="13">
        <v>0</v>
      </c>
      <c r="N49" s="13">
        <v>0</v>
      </c>
      <c r="O49" s="13">
        <v>0</v>
      </c>
    </row>
    <row r="50" spans="1:15" x14ac:dyDescent="0.15">
      <c r="A50" s="12" t="s">
        <v>102</v>
      </c>
      <c r="B50" s="12" t="s">
        <v>101</v>
      </c>
      <c r="C50" s="13">
        <v>1589109577</v>
      </c>
      <c r="D50" s="33">
        <v>1589109577</v>
      </c>
      <c r="E50" s="13">
        <v>1579886004</v>
      </c>
      <c r="F50" s="33">
        <v>1579886004</v>
      </c>
      <c r="G50" s="13">
        <v>1579886004</v>
      </c>
      <c r="H50" s="13">
        <v>9223573</v>
      </c>
      <c r="I50" s="13">
        <v>0</v>
      </c>
      <c r="J50" s="13">
        <v>0</v>
      </c>
      <c r="K50" s="14">
        <v>0</v>
      </c>
      <c r="L50" s="14">
        <v>0</v>
      </c>
      <c r="M50" s="13">
        <v>0</v>
      </c>
      <c r="N50" s="13">
        <v>0</v>
      </c>
      <c r="O50" s="13">
        <v>0</v>
      </c>
    </row>
    <row r="51" spans="1:15" x14ac:dyDescent="0.15">
      <c r="A51" s="12" t="s">
        <v>103</v>
      </c>
      <c r="B51" s="12" t="s">
        <v>104</v>
      </c>
      <c r="C51" s="13">
        <v>1589109577</v>
      </c>
      <c r="D51" s="33">
        <v>1589109577</v>
      </c>
      <c r="E51" s="13">
        <v>1579886004</v>
      </c>
      <c r="F51" s="33">
        <v>1579886004</v>
      </c>
      <c r="G51" s="13">
        <v>1579886004</v>
      </c>
      <c r="H51" s="13">
        <v>9223573</v>
      </c>
      <c r="I51" s="13">
        <v>0</v>
      </c>
      <c r="J51" s="13">
        <v>0</v>
      </c>
      <c r="K51" s="14">
        <v>0</v>
      </c>
      <c r="L51" s="14">
        <v>0</v>
      </c>
      <c r="M51" s="13">
        <v>0</v>
      </c>
      <c r="N51" s="13">
        <v>0</v>
      </c>
      <c r="O51" s="13">
        <v>0</v>
      </c>
    </row>
    <row r="52" spans="1:15" x14ac:dyDescent="0.15">
      <c r="A52" s="12" t="s">
        <v>105</v>
      </c>
      <c r="B52" s="12" t="s">
        <v>106</v>
      </c>
      <c r="C52" s="13">
        <v>1000000000</v>
      </c>
      <c r="D52" s="33">
        <v>1000000000</v>
      </c>
      <c r="E52" s="13">
        <v>12000000</v>
      </c>
      <c r="F52" s="33">
        <v>12000000</v>
      </c>
      <c r="G52" s="13">
        <v>12000000</v>
      </c>
      <c r="H52" s="13">
        <v>988000000</v>
      </c>
      <c r="I52" s="13">
        <v>0</v>
      </c>
      <c r="J52" s="13">
        <v>0</v>
      </c>
      <c r="K52" s="14">
        <v>0</v>
      </c>
      <c r="L52" s="14">
        <v>0</v>
      </c>
      <c r="M52" s="13">
        <v>0</v>
      </c>
      <c r="N52" s="13">
        <v>0</v>
      </c>
      <c r="O52" s="13">
        <v>0</v>
      </c>
    </row>
    <row r="53" spans="1:15" x14ac:dyDescent="0.15">
      <c r="A53" s="12" t="s">
        <v>107</v>
      </c>
      <c r="B53" s="12" t="s">
        <v>106</v>
      </c>
      <c r="C53" s="13">
        <v>1000000000</v>
      </c>
      <c r="D53" s="33">
        <v>1000000000</v>
      </c>
      <c r="E53" s="13">
        <v>12000000</v>
      </c>
      <c r="F53" s="33">
        <v>12000000</v>
      </c>
      <c r="G53" s="13">
        <v>12000000</v>
      </c>
      <c r="H53" s="13">
        <v>988000000</v>
      </c>
      <c r="I53" s="13">
        <v>0</v>
      </c>
      <c r="J53" s="13">
        <v>0</v>
      </c>
      <c r="K53" s="14">
        <v>0</v>
      </c>
      <c r="L53" s="14">
        <v>0</v>
      </c>
      <c r="M53" s="13">
        <v>0</v>
      </c>
      <c r="N53" s="13">
        <v>0</v>
      </c>
      <c r="O53" s="13">
        <v>0</v>
      </c>
    </row>
    <row r="54" spans="1:15" x14ac:dyDescent="0.15">
      <c r="A54" s="12" t="s">
        <v>108</v>
      </c>
      <c r="B54" s="12" t="s">
        <v>109</v>
      </c>
      <c r="C54" s="13">
        <v>1000000000</v>
      </c>
      <c r="D54" s="33">
        <v>1000000000</v>
      </c>
      <c r="E54" s="13">
        <v>12000000</v>
      </c>
      <c r="F54" s="33">
        <v>12000000</v>
      </c>
      <c r="G54" s="13">
        <v>12000000</v>
      </c>
      <c r="H54" s="13">
        <v>988000000</v>
      </c>
      <c r="I54" s="13">
        <v>0</v>
      </c>
      <c r="J54" s="13">
        <v>0</v>
      </c>
      <c r="K54" s="14">
        <v>0</v>
      </c>
      <c r="L54" s="14">
        <v>0</v>
      </c>
      <c r="M54" s="13">
        <v>0</v>
      </c>
      <c r="N54" s="13">
        <v>0</v>
      </c>
      <c r="O54" s="13">
        <v>0</v>
      </c>
    </row>
    <row r="55" spans="1:15" x14ac:dyDescent="0.15">
      <c r="A55" s="12" t="s">
        <v>110</v>
      </c>
      <c r="B55" s="12" t="s">
        <v>109</v>
      </c>
      <c r="C55" s="13">
        <v>1000000000</v>
      </c>
      <c r="D55" s="33">
        <v>1000000000</v>
      </c>
      <c r="E55" s="13">
        <v>12000000</v>
      </c>
      <c r="F55" s="33">
        <v>12000000</v>
      </c>
      <c r="G55" s="13">
        <v>12000000</v>
      </c>
      <c r="H55" s="13">
        <v>988000000</v>
      </c>
      <c r="I55" s="13">
        <v>0</v>
      </c>
      <c r="J55" s="13">
        <v>0</v>
      </c>
      <c r="K55" s="14">
        <v>0</v>
      </c>
      <c r="L55" s="14">
        <v>0</v>
      </c>
      <c r="M55" s="13">
        <v>0</v>
      </c>
      <c r="N55" s="13">
        <v>0</v>
      </c>
      <c r="O55" s="13">
        <v>0</v>
      </c>
    </row>
    <row r="56" spans="1:15" x14ac:dyDescent="0.15">
      <c r="A56" s="12" t="s">
        <v>111</v>
      </c>
      <c r="B56" s="12" t="s">
        <v>112</v>
      </c>
      <c r="C56" s="13">
        <v>1000000000</v>
      </c>
      <c r="D56" s="33">
        <v>1000000000</v>
      </c>
      <c r="E56" s="13">
        <v>12000000</v>
      </c>
      <c r="F56" s="33">
        <v>12000000</v>
      </c>
      <c r="G56" s="13">
        <v>12000000</v>
      </c>
      <c r="H56" s="13">
        <v>988000000</v>
      </c>
      <c r="I56" s="13">
        <v>0</v>
      </c>
      <c r="J56" s="13">
        <v>0</v>
      </c>
      <c r="K56" s="14">
        <v>0</v>
      </c>
      <c r="L56" s="14">
        <v>0</v>
      </c>
      <c r="M56" s="13">
        <v>0</v>
      </c>
      <c r="N56" s="13">
        <v>0</v>
      </c>
      <c r="O56" s="13">
        <v>0</v>
      </c>
    </row>
    <row r="57" spans="1:15" x14ac:dyDescent="0.15">
      <c r="A57" s="12" t="s">
        <v>113</v>
      </c>
      <c r="B57" s="12" t="s">
        <v>112</v>
      </c>
      <c r="C57" s="13">
        <v>1000000000</v>
      </c>
      <c r="D57" s="33">
        <v>1000000000</v>
      </c>
      <c r="E57" s="13">
        <v>12000000</v>
      </c>
      <c r="F57" s="33">
        <v>12000000</v>
      </c>
      <c r="G57" s="13">
        <v>12000000</v>
      </c>
      <c r="H57" s="13">
        <v>988000000</v>
      </c>
      <c r="I57" s="13">
        <v>0</v>
      </c>
      <c r="J57" s="13">
        <v>0</v>
      </c>
      <c r="K57" s="14">
        <v>0</v>
      </c>
      <c r="L57" s="14">
        <v>0</v>
      </c>
      <c r="M57" s="13">
        <v>0</v>
      </c>
      <c r="N57" s="13">
        <v>0</v>
      </c>
      <c r="O57" s="13">
        <v>0</v>
      </c>
    </row>
    <row r="58" spans="1:15" x14ac:dyDescent="0.15">
      <c r="A58" s="12" t="s">
        <v>114</v>
      </c>
      <c r="B58" s="12" t="s">
        <v>115</v>
      </c>
      <c r="C58" s="13">
        <v>1000000000</v>
      </c>
      <c r="D58" s="33">
        <v>1000000000</v>
      </c>
      <c r="E58" s="13">
        <v>12000000</v>
      </c>
      <c r="F58" s="33">
        <v>12000000</v>
      </c>
      <c r="G58" s="13">
        <v>12000000</v>
      </c>
      <c r="H58" s="13">
        <v>988000000</v>
      </c>
      <c r="I58" s="13">
        <v>0</v>
      </c>
      <c r="J58" s="13">
        <v>0</v>
      </c>
      <c r="K58" s="14">
        <v>0</v>
      </c>
      <c r="L58" s="14">
        <v>0</v>
      </c>
      <c r="M58" s="13">
        <v>0</v>
      </c>
      <c r="N58" s="13">
        <v>0</v>
      </c>
      <c r="O58" s="13">
        <v>0</v>
      </c>
    </row>
    <row r="59" spans="1:15" x14ac:dyDescent="0.15">
      <c r="A59" s="12" t="s">
        <v>116</v>
      </c>
      <c r="B59" s="12" t="s">
        <v>117</v>
      </c>
      <c r="C59" s="13">
        <v>13897678843</v>
      </c>
      <c r="D59" s="33">
        <v>14897678843</v>
      </c>
      <c r="E59" s="13">
        <v>4410113311</v>
      </c>
      <c r="F59" s="33">
        <v>4410113311</v>
      </c>
      <c r="G59" s="13">
        <v>2916286639</v>
      </c>
      <c r="H59" s="13">
        <v>10487565532</v>
      </c>
      <c r="I59" s="13">
        <v>1493826672</v>
      </c>
      <c r="J59" s="13">
        <v>1493826672</v>
      </c>
      <c r="K59" s="14">
        <v>1121101672</v>
      </c>
      <c r="L59" s="14">
        <v>1121101672</v>
      </c>
      <c r="M59" s="13">
        <v>1080032689</v>
      </c>
      <c r="N59" s="13">
        <v>1080032689</v>
      </c>
      <c r="O59" s="13">
        <v>413793983</v>
      </c>
    </row>
    <row r="60" spans="1:15" x14ac:dyDescent="0.15">
      <c r="A60" s="12" t="s">
        <v>118</v>
      </c>
      <c r="B60" s="12" t="s">
        <v>117</v>
      </c>
      <c r="C60" s="13">
        <v>13897678843</v>
      </c>
      <c r="D60" s="33">
        <v>14897678843</v>
      </c>
      <c r="E60" s="13">
        <v>4410113311</v>
      </c>
      <c r="F60" s="33">
        <v>4410113311</v>
      </c>
      <c r="G60" s="13">
        <v>2916286639</v>
      </c>
      <c r="H60" s="13">
        <v>10487565532</v>
      </c>
      <c r="I60" s="13">
        <v>1493826672</v>
      </c>
      <c r="J60" s="13">
        <v>1493826672</v>
      </c>
      <c r="K60" s="14">
        <v>0</v>
      </c>
      <c r="L60" s="14">
        <v>1121101672</v>
      </c>
      <c r="M60" s="14">
        <v>1080032689</v>
      </c>
      <c r="N60" s="13">
        <v>1080032689</v>
      </c>
      <c r="O60" s="13">
        <v>413793983</v>
      </c>
    </row>
    <row r="61" spans="1:15" x14ac:dyDescent="0.15">
      <c r="A61" s="12" t="s">
        <v>119</v>
      </c>
      <c r="B61" s="12" t="s">
        <v>120</v>
      </c>
      <c r="C61" s="13">
        <v>3020541629</v>
      </c>
      <c r="D61" s="33">
        <v>3091699506</v>
      </c>
      <c r="E61" s="13">
        <v>1196648995</v>
      </c>
      <c r="F61" s="33">
        <v>1196648995</v>
      </c>
      <c r="G61" s="13">
        <v>120000000</v>
      </c>
      <c r="H61" s="13">
        <v>1895050511</v>
      </c>
      <c r="I61" s="13">
        <v>1076648995</v>
      </c>
      <c r="J61" s="13">
        <v>1076648995</v>
      </c>
      <c r="K61" s="14">
        <v>1076648995</v>
      </c>
      <c r="L61" s="14">
        <v>1076648995</v>
      </c>
      <c r="M61" s="13">
        <v>1070170289</v>
      </c>
      <c r="N61" s="13">
        <v>1070170289</v>
      </c>
      <c r="O61" s="13">
        <v>6478706</v>
      </c>
    </row>
    <row r="62" spans="1:15" x14ac:dyDescent="0.15">
      <c r="A62" s="12" t="s">
        <v>121</v>
      </c>
      <c r="B62" s="12" t="s">
        <v>120</v>
      </c>
      <c r="C62" s="13">
        <v>3020541629</v>
      </c>
      <c r="D62" s="33">
        <v>3091699506</v>
      </c>
      <c r="E62" s="13">
        <v>1196648995</v>
      </c>
      <c r="F62" s="33">
        <v>1196648995</v>
      </c>
      <c r="G62" s="13">
        <v>120000000</v>
      </c>
      <c r="H62" s="13">
        <v>1895050511</v>
      </c>
      <c r="I62" s="13">
        <v>1076648995</v>
      </c>
      <c r="J62" s="13">
        <v>1076648995</v>
      </c>
      <c r="K62" s="14">
        <v>0</v>
      </c>
      <c r="L62" s="14">
        <v>1076648995</v>
      </c>
      <c r="M62" s="14">
        <v>1070170289</v>
      </c>
      <c r="N62" s="13">
        <v>1070170289</v>
      </c>
      <c r="O62" s="13">
        <v>6478706</v>
      </c>
    </row>
    <row r="63" spans="1:15" x14ac:dyDescent="0.15">
      <c r="A63" s="12" t="s">
        <v>122</v>
      </c>
      <c r="B63" s="12" t="s">
        <v>123</v>
      </c>
      <c r="C63" s="13">
        <v>2975541629</v>
      </c>
      <c r="D63" s="33">
        <v>2975541629</v>
      </c>
      <c r="E63" s="13">
        <v>1196648995</v>
      </c>
      <c r="F63" s="33">
        <v>1196648995</v>
      </c>
      <c r="G63" s="13">
        <v>120000000</v>
      </c>
      <c r="H63" s="13">
        <v>1778892634</v>
      </c>
      <c r="I63" s="13">
        <v>1076648995</v>
      </c>
      <c r="J63" s="13">
        <v>1076648995</v>
      </c>
      <c r="K63" s="14">
        <v>1076648995</v>
      </c>
      <c r="L63" s="14">
        <v>1076648995</v>
      </c>
      <c r="M63" s="13">
        <v>1070170289</v>
      </c>
      <c r="N63" s="13">
        <v>1070170289</v>
      </c>
      <c r="O63" s="13">
        <v>6478706</v>
      </c>
    </row>
    <row r="64" spans="1:15" x14ac:dyDescent="0.15">
      <c r="A64" s="12" t="s">
        <v>124</v>
      </c>
      <c r="B64" s="12" t="s">
        <v>123</v>
      </c>
      <c r="C64" s="13">
        <v>2975541629</v>
      </c>
      <c r="D64" s="33">
        <v>2975541629</v>
      </c>
      <c r="E64" s="13">
        <v>1196648995</v>
      </c>
      <c r="F64" s="33">
        <v>1196648995</v>
      </c>
      <c r="G64" s="13">
        <v>120000000</v>
      </c>
      <c r="H64" s="13">
        <v>1778892634</v>
      </c>
      <c r="I64" s="13">
        <v>1076648995</v>
      </c>
      <c r="J64" s="13">
        <v>1076648995</v>
      </c>
      <c r="K64" s="14">
        <v>0</v>
      </c>
      <c r="L64" s="14">
        <v>1076648995</v>
      </c>
      <c r="M64" s="14">
        <v>1070170289</v>
      </c>
      <c r="N64" s="13">
        <v>1070170289</v>
      </c>
      <c r="O64" s="13">
        <v>6478706</v>
      </c>
    </row>
    <row r="65" spans="1:15" x14ac:dyDescent="0.15">
      <c r="A65" s="12" t="s">
        <v>125</v>
      </c>
      <c r="B65" s="12" t="s">
        <v>126</v>
      </c>
      <c r="C65" s="13">
        <v>40000000</v>
      </c>
      <c r="D65" s="33">
        <v>40000000</v>
      </c>
      <c r="E65" s="13">
        <v>0</v>
      </c>
      <c r="F65" s="33">
        <v>0</v>
      </c>
      <c r="G65" s="13">
        <v>0</v>
      </c>
      <c r="H65" s="13">
        <v>40000000</v>
      </c>
      <c r="I65" s="13">
        <v>0</v>
      </c>
      <c r="J65" s="13">
        <v>0</v>
      </c>
      <c r="K65" s="14">
        <v>0</v>
      </c>
      <c r="L65" s="14">
        <v>0</v>
      </c>
      <c r="M65" s="13">
        <v>0</v>
      </c>
      <c r="N65" s="13">
        <v>0</v>
      </c>
      <c r="O65" s="13">
        <v>0</v>
      </c>
    </row>
    <row r="66" spans="1:15" x14ac:dyDescent="0.15">
      <c r="A66" s="12" t="s">
        <v>127</v>
      </c>
      <c r="B66" s="12" t="s">
        <v>128</v>
      </c>
      <c r="C66" s="13">
        <v>380000000</v>
      </c>
      <c r="D66" s="33">
        <v>380000000</v>
      </c>
      <c r="E66" s="13">
        <v>377112240</v>
      </c>
      <c r="F66" s="33">
        <v>377112240</v>
      </c>
      <c r="G66" s="13">
        <v>0</v>
      </c>
      <c r="H66" s="13">
        <v>2887760</v>
      </c>
      <c r="I66" s="13">
        <v>377112240</v>
      </c>
      <c r="J66" s="13">
        <v>377112240</v>
      </c>
      <c r="K66" s="14">
        <v>377112240</v>
      </c>
      <c r="L66" s="14">
        <v>377112240</v>
      </c>
      <c r="M66" s="13">
        <v>377112240</v>
      </c>
      <c r="N66" s="13">
        <v>377112240</v>
      </c>
      <c r="O66" s="13">
        <v>0</v>
      </c>
    </row>
    <row r="67" spans="1:15" x14ac:dyDescent="0.15">
      <c r="A67" s="12" t="s">
        <v>129</v>
      </c>
      <c r="B67" s="12" t="s">
        <v>130</v>
      </c>
      <c r="C67" s="13">
        <v>220000000</v>
      </c>
      <c r="D67" s="33">
        <v>220000000</v>
      </c>
      <c r="E67" s="13">
        <v>0</v>
      </c>
      <c r="F67" s="33">
        <v>0</v>
      </c>
      <c r="G67" s="13">
        <v>0</v>
      </c>
      <c r="H67" s="13">
        <v>220000000</v>
      </c>
      <c r="I67" s="13">
        <v>0</v>
      </c>
      <c r="J67" s="13">
        <v>0</v>
      </c>
      <c r="K67" s="14">
        <v>0</v>
      </c>
      <c r="L67" s="14">
        <v>0</v>
      </c>
      <c r="M67" s="13">
        <v>0</v>
      </c>
      <c r="N67" s="13">
        <v>0</v>
      </c>
      <c r="O67" s="13">
        <v>0</v>
      </c>
    </row>
    <row r="68" spans="1:15" x14ac:dyDescent="0.15">
      <c r="A68" s="12" t="s">
        <v>131</v>
      </c>
      <c r="B68" s="12" t="s">
        <v>132</v>
      </c>
      <c r="C68" s="13">
        <v>15000000</v>
      </c>
      <c r="D68" s="33">
        <v>15000000</v>
      </c>
      <c r="E68" s="13">
        <v>0</v>
      </c>
      <c r="F68" s="33">
        <v>0</v>
      </c>
      <c r="G68" s="13">
        <v>0</v>
      </c>
      <c r="H68" s="13">
        <v>15000000</v>
      </c>
      <c r="I68" s="13">
        <v>0</v>
      </c>
      <c r="J68" s="13">
        <v>0</v>
      </c>
      <c r="K68" s="14">
        <v>0</v>
      </c>
      <c r="L68" s="14">
        <v>0</v>
      </c>
      <c r="M68" s="13">
        <v>0</v>
      </c>
      <c r="N68" s="13">
        <v>0</v>
      </c>
      <c r="O68" s="13">
        <v>0</v>
      </c>
    </row>
    <row r="69" spans="1:15" x14ac:dyDescent="0.15">
      <c r="A69" s="12" t="s">
        <v>133</v>
      </c>
      <c r="B69" s="12" t="s">
        <v>134</v>
      </c>
      <c r="C69" s="13">
        <v>67508017</v>
      </c>
      <c r="D69" s="33">
        <v>67508017</v>
      </c>
      <c r="E69" s="13">
        <v>0</v>
      </c>
      <c r="F69" s="33">
        <v>0</v>
      </c>
      <c r="G69" s="13">
        <v>0</v>
      </c>
      <c r="H69" s="13">
        <v>67508017</v>
      </c>
      <c r="I69" s="13">
        <v>0</v>
      </c>
      <c r="J69" s="13">
        <v>0</v>
      </c>
      <c r="K69" s="14">
        <v>0</v>
      </c>
      <c r="L69" s="14">
        <v>0</v>
      </c>
      <c r="M69" s="13">
        <v>0</v>
      </c>
      <c r="N69" s="13">
        <v>0</v>
      </c>
      <c r="O69" s="13">
        <v>0</v>
      </c>
    </row>
    <row r="70" spans="1:15" x14ac:dyDescent="0.15">
      <c r="A70" s="12" t="s">
        <v>135</v>
      </c>
      <c r="B70" s="12" t="s">
        <v>136</v>
      </c>
      <c r="C70" s="13">
        <v>615000000</v>
      </c>
      <c r="D70" s="33">
        <v>615000000</v>
      </c>
      <c r="E70" s="13">
        <v>575349295</v>
      </c>
      <c r="F70" s="33">
        <v>575349295</v>
      </c>
      <c r="G70" s="13">
        <v>0</v>
      </c>
      <c r="H70" s="13">
        <v>39650705</v>
      </c>
      <c r="I70" s="13">
        <v>575349295</v>
      </c>
      <c r="J70" s="13">
        <v>575349295</v>
      </c>
      <c r="K70" s="14">
        <v>575349295</v>
      </c>
      <c r="L70" s="14">
        <v>575349295</v>
      </c>
      <c r="M70" s="13">
        <v>575349295</v>
      </c>
      <c r="N70" s="13">
        <v>575349295</v>
      </c>
      <c r="O70" s="13">
        <v>0</v>
      </c>
    </row>
    <row r="71" spans="1:15" x14ac:dyDescent="0.15">
      <c r="A71" s="12" t="s">
        <v>137</v>
      </c>
      <c r="B71" s="12" t="s">
        <v>138</v>
      </c>
      <c r="C71" s="13">
        <v>120000000</v>
      </c>
      <c r="D71" s="33">
        <v>120000000</v>
      </c>
      <c r="E71" s="13">
        <v>896290</v>
      </c>
      <c r="F71" s="33">
        <v>896290</v>
      </c>
      <c r="G71" s="13">
        <v>0</v>
      </c>
      <c r="H71" s="13">
        <v>119103710</v>
      </c>
      <c r="I71" s="13">
        <v>896290</v>
      </c>
      <c r="J71" s="13">
        <v>896290</v>
      </c>
      <c r="K71" s="14">
        <v>896290</v>
      </c>
      <c r="L71" s="14">
        <v>896290</v>
      </c>
      <c r="M71" s="13">
        <v>896290</v>
      </c>
      <c r="N71" s="13">
        <v>896290</v>
      </c>
      <c r="O71" s="13">
        <v>0</v>
      </c>
    </row>
    <row r="72" spans="1:15" x14ac:dyDescent="0.15">
      <c r="A72" s="12" t="s">
        <v>139</v>
      </c>
      <c r="B72" s="12" t="s">
        <v>140</v>
      </c>
      <c r="C72" s="13">
        <v>670000000</v>
      </c>
      <c r="D72" s="33">
        <v>670000000</v>
      </c>
      <c r="E72" s="13">
        <v>0</v>
      </c>
      <c r="F72" s="33">
        <v>0</v>
      </c>
      <c r="G72" s="13">
        <v>0</v>
      </c>
      <c r="H72" s="13">
        <v>670000000</v>
      </c>
      <c r="I72" s="13">
        <v>0</v>
      </c>
      <c r="J72" s="13">
        <v>0</v>
      </c>
      <c r="K72" s="14">
        <v>0</v>
      </c>
      <c r="L72" s="14">
        <v>0</v>
      </c>
      <c r="M72" s="13">
        <v>0</v>
      </c>
      <c r="N72" s="13">
        <v>0</v>
      </c>
      <c r="O72" s="13">
        <v>0</v>
      </c>
    </row>
    <row r="73" spans="1:15" x14ac:dyDescent="0.15">
      <c r="A73" s="12" t="s">
        <v>141</v>
      </c>
      <c r="B73" s="12" t="s">
        <v>142</v>
      </c>
      <c r="C73" s="13">
        <v>100000000</v>
      </c>
      <c r="D73" s="33">
        <v>100000000</v>
      </c>
      <c r="E73" s="13">
        <v>6478706</v>
      </c>
      <c r="F73" s="33">
        <v>6478706</v>
      </c>
      <c r="G73" s="13">
        <v>0</v>
      </c>
      <c r="H73" s="13">
        <v>93521294</v>
      </c>
      <c r="I73" s="13">
        <v>6478706</v>
      </c>
      <c r="J73" s="13">
        <v>6478706</v>
      </c>
      <c r="K73" s="14">
        <v>6478706</v>
      </c>
      <c r="L73" s="14">
        <v>6478706</v>
      </c>
      <c r="M73" s="13">
        <v>0</v>
      </c>
      <c r="N73" s="13">
        <v>0</v>
      </c>
      <c r="O73" s="13">
        <v>6478706</v>
      </c>
    </row>
    <row r="74" spans="1:15" x14ac:dyDescent="0.15">
      <c r="A74" s="12" t="s">
        <v>143</v>
      </c>
      <c r="B74" s="12" t="s">
        <v>144</v>
      </c>
      <c r="C74" s="13">
        <v>265000000</v>
      </c>
      <c r="D74" s="33">
        <v>265000000</v>
      </c>
      <c r="E74" s="13">
        <v>120000000</v>
      </c>
      <c r="F74" s="33">
        <v>120000000</v>
      </c>
      <c r="G74" s="13">
        <v>120000000</v>
      </c>
      <c r="H74" s="13">
        <v>145000000</v>
      </c>
      <c r="I74" s="13">
        <v>0</v>
      </c>
      <c r="J74" s="13">
        <v>0</v>
      </c>
      <c r="K74" s="14">
        <v>0</v>
      </c>
      <c r="L74" s="14">
        <v>0</v>
      </c>
      <c r="M74" s="13">
        <v>0</v>
      </c>
      <c r="N74" s="13">
        <v>0</v>
      </c>
      <c r="O74" s="13">
        <v>0</v>
      </c>
    </row>
    <row r="75" spans="1:15" x14ac:dyDescent="0.15">
      <c r="A75" s="12" t="s">
        <v>145</v>
      </c>
      <c r="B75" s="12" t="s">
        <v>146</v>
      </c>
      <c r="C75" s="13">
        <v>185000000</v>
      </c>
      <c r="D75" s="33">
        <v>185000000</v>
      </c>
      <c r="E75" s="13">
        <v>6051765</v>
      </c>
      <c r="F75" s="33">
        <v>6051765</v>
      </c>
      <c r="G75" s="13">
        <v>0</v>
      </c>
      <c r="H75" s="13">
        <v>178948235</v>
      </c>
      <c r="I75" s="13">
        <v>6051765</v>
      </c>
      <c r="J75" s="13">
        <v>6051765</v>
      </c>
      <c r="K75" s="14">
        <v>6051765</v>
      </c>
      <c r="L75" s="14">
        <v>6051765</v>
      </c>
      <c r="M75" s="13">
        <v>6051765</v>
      </c>
      <c r="N75" s="13">
        <v>6051765</v>
      </c>
      <c r="O75" s="13">
        <v>0</v>
      </c>
    </row>
    <row r="76" spans="1:15" x14ac:dyDescent="0.15">
      <c r="A76" s="12" t="s">
        <v>147</v>
      </c>
      <c r="B76" s="12" t="s">
        <v>148</v>
      </c>
      <c r="C76" s="13">
        <v>250000000</v>
      </c>
      <c r="D76" s="33">
        <v>250000000</v>
      </c>
      <c r="E76" s="13">
        <v>110760699</v>
      </c>
      <c r="F76" s="33">
        <v>110760699</v>
      </c>
      <c r="G76" s="13">
        <v>0</v>
      </c>
      <c r="H76" s="13">
        <v>139239301</v>
      </c>
      <c r="I76" s="13">
        <v>110760699</v>
      </c>
      <c r="J76" s="13">
        <v>110760699</v>
      </c>
      <c r="K76" s="14">
        <v>110760699</v>
      </c>
      <c r="L76" s="14">
        <v>110760699</v>
      </c>
      <c r="M76" s="13">
        <v>110760699</v>
      </c>
      <c r="N76" s="13">
        <v>110760699</v>
      </c>
      <c r="O76" s="13">
        <v>0</v>
      </c>
    </row>
    <row r="77" spans="1:15" x14ac:dyDescent="0.15">
      <c r="A77" s="12" t="s">
        <v>149</v>
      </c>
      <c r="B77" s="12" t="s">
        <v>150</v>
      </c>
      <c r="C77" s="13">
        <v>10000000</v>
      </c>
      <c r="D77" s="33">
        <v>10000000</v>
      </c>
      <c r="E77" s="13">
        <v>0</v>
      </c>
      <c r="F77" s="33">
        <v>0</v>
      </c>
      <c r="G77" s="13">
        <v>0</v>
      </c>
      <c r="H77" s="13">
        <v>10000000</v>
      </c>
      <c r="I77" s="13">
        <v>0</v>
      </c>
      <c r="J77" s="13">
        <v>0</v>
      </c>
      <c r="K77" s="14">
        <v>0</v>
      </c>
      <c r="L77" s="14">
        <v>0</v>
      </c>
      <c r="M77" s="13">
        <v>0</v>
      </c>
      <c r="N77" s="13">
        <v>0</v>
      </c>
      <c r="O77" s="13">
        <v>0</v>
      </c>
    </row>
    <row r="78" spans="1:15" x14ac:dyDescent="0.15">
      <c r="A78" s="12" t="s">
        <v>151</v>
      </c>
      <c r="B78" s="12" t="s">
        <v>152</v>
      </c>
      <c r="C78" s="13">
        <v>38033612</v>
      </c>
      <c r="D78" s="33">
        <v>38033612</v>
      </c>
      <c r="E78" s="13">
        <v>0</v>
      </c>
      <c r="F78" s="33">
        <v>0</v>
      </c>
      <c r="G78" s="13">
        <v>0</v>
      </c>
      <c r="H78" s="13">
        <v>38033612</v>
      </c>
      <c r="I78" s="13">
        <v>0</v>
      </c>
      <c r="J78" s="13">
        <v>0</v>
      </c>
      <c r="K78" s="14">
        <v>0</v>
      </c>
      <c r="L78" s="14">
        <v>0</v>
      </c>
      <c r="M78" s="13">
        <v>0</v>
      </c>
      <c r="N78" s="13">
        <v>0</v>
      </c>
      <c r="O78" s="13">
        <v>0</v>
      </c>
    </row>
    <row r="79" spans="1:15" x14ac:dyDescent="0.15">
      <c r="A79" s="12" t="s">
        <v>153</v>
      </c>
      <c r="B79" s="12" t="s">
        <v>154</v>
      </c>
      <c r="C79" s="13">
        <v>45000000</v>
      </c>
      <c r="D79" s="33">
        <v>116157877</v>
      </c>
      <c r="E79" s="13">
        <v>0</v>
      </c>
      <c r="F79" s="33">
        <v>0</v>
      </c>
      <c r="G79" s="13">
        <v>0</v>
      </c>
      <c r="H79" s="13">
        <v>116157877</v>
      </c>
      <c r="I79" s="13">
        <v>0</v>
      </c>
      <c r="J79" s="13">
        <v>0</v>
      </c>
      <c r="K79" s="14">
        <v>0</v>
      </c>
      <c r="L79" s="14">
        <v>0</v>
      </c>
      <c r="M79" s="13">
        <v>0</v>
      </c>
      <c r="N79" s="13">
        <v>0</v>
      </c>
      <c r="O79" s="13">
        <v>0</v>
      </c>
    </row>
    <row r="80" spans="1:15" x14ac:dyDescent="0.15">
      <c r="A80" s="12" t="s">
        <v>155</v>
      </c>
      <c r="B80" s="12" t="s">
        <v>154</v>
      </c>
      <c r="C80" s="13">
        <v>45000000</v>
      </c>
      <c r="D80" s="33">
        <v>116157877</v>
      </c>
      <c r="E80" s="13">
        <v>0</v>
      </c>
      <c r="F80" s="33">
        <v>0</v>
      </c>
      <c r="G80" s="13">
        <v>0</v>
      </c>
      <c r="H80" s="13">
        <v>116157877</v>
      </c>
      <c r="I80" s="13">
        <v>0</v>
      </c>
      <c r="J80" s="13">
        <v>0</v>
      </c>
      <c r="K80" s="14">
        <v>0</v>
      </c>
      <c r="L80" s="14">
        <v>0</v>
      </c>
      <c r="M80" s="14">
        <v>0</v>
      </c>
      <c r="N80" s="13">
        <v>0</v>
      </c>
      <c r="O80" s="13">
        <v>0</v>
      </c>
    </row>
    <row r="81" spans="1:15" x14ac:dyDescent="0.15">
      <c r="A81" s="12" t="s">
        <v>156</v>
      </c>
      <c r="B81" s="12" t="s">
        <v>71</v>
      </c>
      <c r="C81" s="13">
        <v>0</v>
      </c>
      <c r="D81" s="33">
        <v>71157877</v>
      </c>
      <c r="E81" s="13">
        <v>0</v>
      </c>
      <c r="F81" s="33">
        <v>0</v>
      </c>
      <c r="G81" s="13">
        <v>0</v>
      </c>
      <c r="H81" s="13">
        <v>71157877</v>
      </c>
      <c r="I81" s="13">
        <v>0</v>
      </c>
      <c r="J81" s="13">
        <v>0</v>
      </c>
      <c r="K81" s="14">
        <v>0</v>
      </c>
      <c r="L81" s="14">
        <v>0</v>
      </c>
      <c r="M81" s="13">
        <v>0</v>
      </c>
      <c r="N81" s="13">
        <v>0</v>
      </c>
      <c r="O81" s="13">
        <v>0</v>
      </c>
    </row>
    <row r="82" spans="1:15" x14ac:dyDescent="0.15">
      <c r="A82" s="12" t="s">
        <v>157</v>
      </c>
      <c r="B82" s="12" t="s">
        <v>77</v>
      </c>
      <c r="C82" s="13">
        <v>45000000</v>
      </c>
      <c r="D82" s="33">
        <v>45000000</v>
      </c>
      <c r="E82" s="13">
        <v>0</v>
      </c>
      <c r="F82" s="33">
        <v>0</v>
      </c>
      <c r="G82" s="13">
        <v>0</v>
      </c>
      <c r="H82" s="13">
        <v>45000000</v>
      </c>
      <c r="I82" s="13">
        <v>0</v>
      </c>
      <c r="J82" s="13">
        <v>0</v>
      </c>
      <c r="K82" s="14">
        <v>0</v>
      </c>
      <c r="L82" s="14">
        <v>0</v>
      </c>
      <c r="M82" s="13">
        <v>0</v>
      </c>
      <c r="N82" s="13">
        <v>0</v>
      </c>
      <c r="O82" s="13">
        <v>0</v>
      </c>
    </row>
    <row r="83" spans="1:15" x14ac:dyDescent="0.15">
      <c r="A83" s="12" t="s">
        <v>158</v>
      </c>
      <c r="B83" s="12" t="s">
        <v>159</v>
      </c>
      <c r="C83" s="13">
        <v>10877137214</v>
      </c>
      <c r="D83" s="33">
        <v>11805979337</v>
      </c>
      <c r="E83" s="13">
        <v>3213464316</v>
      </c>
      <c r="F83" s="33">
        <v>3213464316</v>
      </c>
      <c r="G83" s="13">
        <v>2796286639</v>
      </c>
      <c r="H83" s="13">
        <v>8592515021</v>
      </c>
      <c r="I83" s="13">
        <v>417177677</v>
      </c>
      <c r="J83" s="13">
        <v>417177677</v>
      </c>
      <c r="K83" s="14">
        <v>44452677</v>
      </c>
      <c r="L83" s="14">
        <v>44452677</v>
      </c>
      <c r="M83" s="13">
        <v>9862400</v>
      </c>
      <c r="N83" s="13">
        <v>9862400</v>
      </c>
      <c r="O83" s="13">
        <v>407315277</v>
      </c>
    </row>
    <row r="84" spans="1:15" x14ac:dyDescent="0.15">
      <c r="A84" s="12" t="s">
        <v>160</v>
      </c>
      <c r="B84" s="12" t="s">
        <v>159</v>
      </c>
      <c r="C84" s="13">
        <v>10877137214</v>
      </c>
      <c r="D84" s="33">
        <v>11805979337</v>
      </c>
      <c r="E84" s="13">
        <v>3213464316</v>
      </c>
      <c r="F84" s="33">
        <v>3213464316</v>
      </c>
      <c r="G84" s="13">
        <v>2796286639</v>
      </c>
      <c r="H84" s="13">
        <v>8592515021</v>
      </c>
      <c r="I84" s="13">
        <v>417177677</v>
      </c>
      <c r="J84" s="13">
        <v>417177677</v>
      </c>
      <c r="K84" s="14">
        <v>0</v>
      </c>
      <c r="L84" s="14">
        <v>44452677</v>
      </c>
      <c r="M84" s="14">
        <v>9862400</v>
      </c>
      <c r="N84" s="13">
        <v>9862400</v>
      </c>
      <c r="O84" s="13">
        <v>407315277</v>
      </c>
    </row>
    <row r="85" spans="1:15" x14ac:dyDescent="0.15">
      <c r="A85" s="12" t="s">
        <v>161</v>
      </c>
      <c r="B85" s="12" t="s">
        <v>162</v>
      </c>
      <c r="C85" s="13">
        <v>1275000000</v>
      </c>
      <c r="D85" s="33">
        <v>1275000000</v>
      </c>
      <c r="E85" s="13">
        <v>350400000</v>
      </c>
      <c r="F85" s="33">
        <v>350400000</v>
      </c>
      <c r="G85" s="13">
        <v>350400000</v>
      </c>
      <c r="H85" s="13">
        <v>924600000</v>
      </c>
      <c r="I85" s="13">
        <v>0</v>
      </c>
      <c r="J85" s="13">
        <v>0</v>
      </c>
      <c r="K85" s="14">
        <v>0</v>
      </c>
      <c r="L85" s="14">
        <v>0</v>
      </c>
      <c r="M85" s="13">
        <v>0</v>
      </c>
      <c r="N85" s="13">
        <v>0</v>
      </c>
      <c r="O85" s="13">
        <v>0</v>
      </c>
    </row>
    <row r="86" spans="1:15" x14ac:dyDescent="0.15">
      <c r="A86" s="12" t="s">
        <v>163</v>
      </c>
      <c r="B86" s="12" t="s">
        <v>162</v>
      </c>
      <c r="C86" s="13">
        <v>1275000000</v>
      </c>
      <c r="D86" s="33">
        <v>1275000000</v>
      </c>
      <c r="E86" s="13">
        <v>350400000</v>
      </c>
      <c r="F86" s="33">
        <v>350400000</v>
      </c>
      <c r="G86" s="13">
        <v>350400000</v>
      </c>
      <c r="H86" s="13">
        <v>924600000</v>
      </c>
      <c r="I86" s="13">
        <v>0</v>
      </c>
      <c r="J86" s="13">
        <v>0</v>
      </c>
      <c r="K86" s="14">
        <v>0</v>
      </c>
      <c r="L86" s="14">
        <v>0</v>
      </c>
      <c r="M86" s="14">
        <v>0</v>
      </c>
      <c r="N86" s="13">
        <v>0</v>
      </c>
      <c r="O86" s="13">
        <v>0</v>
      </c>
    </row>
    <row r="87" spans="1:15" x14ac:dyDescent="0.15">
      <c r="A87" s="12" t="s">
        <v>164</v>
      </c>
      <c r="B87" s="12" t="s">
        <v>165</v>
      </c>
      <c r="C87" s="13">
        <v>1275000000</v>
      </c>
      <c r="D87" s="33">
        <v>1275000000</v>
      </c>
      <c r="E87" s="13">
        <v>350400000</v>
      </c>
      <c r="F87" s="33">
        <v>350400000</v>
      </c>
      <c r="G87" s="13">
        <v>350400000</v>
      </c>
      <c r="H87" s="13">
        <v>924600000</v>
      </c>
      <c r="I87" s="13">
        <v>0</v>
      </c>
      <c r="J87" s="13">
        <v>0</v>
      </c>
      <c r="K87" s="14">
        <v>0</v>
      </c>
      <c r="L87" s="14">
        <v>0</v>
      </c>
      <c r="M87" s="13">
        <v>0</v>
      </c>
      <c r="N87" s="13">
        <v>0</v>
      </c>
      <c r="O87" s="13">
        <v>0</v>
      </c>
    </row>
    <row r="88" spans="1:15" x14ac:dyDescent="0.15">
      <c r="A88" s="12" t="s">
        <v>166</v>
      </c>
      <c r="B88" s="12" t="s">
        <v>167</v>
      </c>
      <c r="C88" s="13">
        <v>2759593688</v>
      </c>
      <c r="D88" s="33">
        <v>2259593688</v>
      </c>
      <c r="E88" s="13">
        <v>701550960</v>
      </c>
      <c r="F88" s="33">
        <v>701550960</v>
      </c>
      <c r="G88" s="13">
        <v>340902772</v>
      </c>
      <c r="H88" s="13">
        <v>1558042728</v>
      </c>
      <c r="I88" s="13">
        <v>360648188</v>
      </c>
      <c r="J88" s="13">
        <v>360648188</v>
      </c>
      <c r="K88" s="14">
        <v>20648188</v>
      </c>
      <c r="L88" s="14">
        <v>20648188</v>
      </c>
      <c r="M88" s="13">
        <v>0</v>
      </c>
      <c r="N88" s="13">
        <v>0</v>
      </c>
      <c r="O88" s="13">
        <v>360648188</v>
      </c>
    </row>
    <row r="89" spans="1:15" x14ac:dyDescent="0.15">
      <c r="A89" s="12" t="s">
        <v>168</v>
      </c>
      <c r="B89" s="12" t="s">
        <v>167</v>
      </c>
      <c r="C89" s="13">
        <v>2759593688</v>
      </c>
      <c r="D89" s="33">
        <v>2259593688</v>
      </c>
      <c r="E89" s="13">
        <v>701550960</v>
      </c>
      <c r="F89" s="33">
        <v>701550960</v>
      </c>
      <c r="G89" s="13">
        <v>340902772</v>
      </c>
      <c r="H89" s="13">
        <v>1558042728</v>
      </c>
      <c r="I89" s="13">
        <v>360648188</v>
      </c>
      <c r="J89" s="13">
        <v>360648188</v>
      </c>
      <c r="K89" s="14">
        <v>0</v>
      </c>
      <c r="L89" s="14">
        <v>20648188</v>
      </c>
      <c r="M89" s="14">
        <v>0</v>
      </c>
      <c r="N89" s="13">
        <v>0</v>
      </c>
      <c r="O89" s="13">
        <v>360648188</v>
      </c>
    </row>
    <row r="90" spans="1:15" x14ac:dyDescent="0.15">
      <c r="A90" s="12" t="s">
        <v>169</v>
      </c>
      <c r="B90" s="12" t="s">
        <v>170</v>
      </c>
      <c r="C90" s="13">
        <v>335920000</v>
      </c>
      <c r="D90" s="33">
        <v>335920000</v>
      </c>
      <c r="E90" s="13">
        <v>40000000</v>
      </c>
      <c r="F90" s="33">
        <v>40000000</v>
      </c>
      <c r="G90" s="13">
        <v>0</v>
      </c>
      <c r="H90" s="13">
        <v>295920000</v>
      </c>
      <c r="I90" s="13">
        <v>40000000</v>
      </c>
      <c r="J90" s="13">
        <v>40000000</v>
      </c>
      <c r="K90" s="14">
        <v>0</v>
      </c>
      <c r="L90" s="14">
        <v>0</v>
      </c>
      <c r="M90" s="13">
        <v>0</v>
      </c>
      <c r="N90" s="13">
        <v>0</v>
      </c>
      <c r="O90" s="13">
        <v>40000000</v>
      </c>
    </row>
    <row r="91" spans="1:15" x14ac:dyDescent="0.15">
      <c r="A91" s="12" t="s">
        <v>171</v>
      </c>
      <c r="B91" s="12" t="s">
        <v>172</v>
      </c>
      <c r="C91" s="13">
        <v>203320000</v>
      </c>
      <c r="D91" s="33">
        <v>203320000</v>
      </c>
      <c r="E91" s="13">
        <v>170000000</v>
      </c>
      <c r="F91" s="33">
        <v>170000000</v>
      </c>
      <c r="G91" s="13">
        <v>170000000</v>
      </c>
      <c r="H91" s="13">
        <v>33320000</v>
      </c>
      <c r="I91" s="13">
        <v>0</v>
      </c>
      <c r="J91" s="13">
        <v>0</v>
      </c>
      <c r="K91" s="14">
        <v>0</v>
      </c>
      <c r="L91" s="14">
        <v>0</v>
      </c>
      <c r="M91" s="13">
        <v>0</v>
      </c>
      <c r="N91" s="13">
        <v>0</v>
      </c>
      <c r="O91" s="13">
        <v>0</v>
      </c>
    </row>
    <row r="92" spans="1:15" x14ac:dyDescent="0.15">
      <c r="A92" s="12" t="s">
        <v>173</v>
      </c>
      <c r="B92" s="12" t="s">
        <v>89</v>
      </c>
      <c r="C92" s="13">
        <v>518775000</v>
      </c>
      <c r="D92" s="33">
        <v>318775000</v>
      </c>
      <c r="E92" s="13">
        <v>300000000</v>
      </c>
      <c r="F92" s="33">
        <v>300000000</v>
      </c>
      <c r="G92" s="13">
        <v>0</v>
      </c>
      <c r="H92" s="13">
        <v>18775000</v>
      </c>
      <c r="I92" s="13">
        <v>300000000</v>
      </c>
      <c r="J92" s="13">
        <v>300000000</v>
      </c>
      <c r="K92" s="14">
        <v>0</v>
      </c>
      <c r="L92" s="14">
        <v>0</v>
      </c>
      <c r="M92" s="13">
        <v>0</v>
      </c>
      <c r="N92" s="13">
        <v>0</v>
      </c>
      <c r="O92" s="13">
        <v>300000000</v>
      </c>
    </row>
    <row r="93" spans="1:15" x14ac:dyDescent="0.15">
      <c r="A93" s="12" t="s">
        <v>174</v>
      </c>
      <c r="B93" s="12" t="s">
        <v>91</v>
      </c>
      <c r="C93" s="13">
        <v>759018000</v>
      </c>
      <c r="D93" s="33">
        <v>459018000</v>
      </c>
      <c r="E93" s="13">
        <v>0</v>
      </c>
      <c r="F93" s="33">
        <v>0</v>
      </c>
      <c r="G93" s="13">
        <v>0</v>
      </c>
      <c r="H93" s="13">
        <v>459018000</v>
      </c>
      <c r="I93" s="13">
        <v>0</v>
      </c>
      <c r="J93" s="13">
        <v>0</v>
      </c>
      <c r="K93" s="14">
        <v>0</v>
      </c>
      <c r="L93" s="14">
        <v>0</v>
      </c>
      <c r="M93" s="13">
        <v>0</v>
      </c>
      <c r="N93" s="13">
        <v>0</v>
      </c>
      <c r="O93" s="13">
        <v>0</v>
      </c>
    </row>
    <row r="94" spans="1:15" x14ac:dyDescent="0.15">
      <c r="A94" s="12" t="s">
        <v>175</v>
      </c>
      <c r="B94" s="12" t="s">
        <v>176</v>
      </c>
      <c r="C94" s="13">
        <v>198449936</v>
      </c>
      <c r="D94" s="33">
        <v>198449936</v>
      </c>
      <c r="E94" s="13">
        <v>120364408</v>
      </c>
      <c r="F94" s="33">
        <v>120364408</v>
      </c>
      <c r="G94" s="13">
        <v>120364408</v>
      </c>
      <c r="H94" s="13">
        <v>78085528</v>
      </c>
      <c r="I94" s="13">
        <v>0</v>
      </c>
      <c r="J94" s="13">
        <v>0</v>
      </c>
      <c r="K94" s="14">
        <v>0</v>
      </c>
      <c r="L94" s="14">
        <v>0</v>
      </c>
      <c r="M94" s="13">
        <v>0</v>
      </c>
      <c r="N94" s="13">
        <v>0</v>
      </c>
      <c r="O94" s="13">
        <v>0</v>
      </c>
    </row>
    <row r="95" spans="1:15" x14ac:dyDescent="0.15">
      <c r="A95" s="12" t="s">
        <v>177</v>
      </c>
      <c r="B95" s="12" t="s">
        <v>178</v>
      </c>
      <c r="C95" s="13">
        <v>74306710</v>
      </c>
      <c r="D95" s="33">
        <v>74306710</v>
      </c>
      <c r="E95" s="13">
        <v>0</v>
      </c>
      <c r="F95" s="33">
        <v>0</v>
      </c>
      <c r="G95" s="13">
        <v>0</v>
      </c>
      <c r="H95" s="13">
        <v>74306710</v>
      </c>
      <c r="I95" s="13">
        <v>0</v>
      </c>
      <c r="J95" s="13">
        <v>0</v>
      </c>
      <c r="K95" s="14">
        <v>0</v>
      </c>
      <c r="L95" s="14">
        <v>0</v>
      </c>
      <c r="M95" s="13">
        <v>0</v>
      </c>
      <c r="N95" s="13">
        <v>0</v>
      </c>
      <c r="O95" s="13">
        <v>0</v>
      </c>
    </row>
    <row r="96" spans="1:15" x14ac:dyDescent="0.15">
      <c r="A96" s="12" t="s">
        <v>179</v>
      </c>
      <c r="B96" s="12" t="s">
        <v>95</v>
      </c>
      <c r="C96" s="13">
        <v>32600000</v>
      </c>
      <c r="D96" s="33">
        <v>32600000</v>
      </c>
      <c r="E96" s="13">
        <v>0</v>
      </c>
      <c r="F96" s="33">
        <v>0</v>
      </c>
      <c r="G96" s="13">
        <v>0</v>
      </c>
      <c r="H96" s="13">
        <v>32600000</v>
      </c>
      <c r="I96" s="13">
        <v>0</v>
      </c>
      <c r="J96" s="13">
        <v>0</v>
      </c>
      <c r="K96" s="14">
        <v>0</v>
      </c>
      <c r="L96" s="14">
        <v>0</v>
      </c>
      <c r="M96" s="13">
        <v>0</v>
      </c>
      <c r="N96" s="13">
        <v>0</v>
      </c>
      <c r="O96" s="13">
        <v>0</v>
      </c>
    </row>
    <row r="97" spans="1:15" x14ac:dyDescent="0.15">
      <c r="A97" s="12" t="s">
        <v>180</v>
      </c>
      <c r="B97" s="12" t="s">
        <v>97</v>
      </c>
      <c r="C97" s="13">
        <v>95500000</v>
      </c>
      <c r="D97" s="33">
        <v>95500000</v>
      </c>
      <c r="E97" s="13">
        <v>3402194</v>
      </c>
      <c r="F97" s="33">
        <v>3402194</v>
      </c>
      <c r="G97" s="13">
        <v>2508006</v>
      </c>
      <c r="H97" s="13">
        <v>92097806</v>
      </c>
      <c r="I97" s="13">
        <v>894188</v>
      </c>
      <c r="J97" s="13">
        <v>894188</v>
      </c>
      <c r="K97" s="14">
        <v>894188</v>
      </c>
      <c r="L97" s="14">
        <v>894188</v>
      </c>
      <c r="M97" s="13">
        <v>0</v>
      </c>
      <c r="N97" s="13">
        <v>0</v>
      </c>
      <c r="O97" s="13">
        <v>894188</v>
      </c>
    </row>
    <row r="98" spans="1:15" x14ac:dyDescent="0.15">
      <c r="A98" s="12" t="s">
        <v>181</v>
      </c>
      <c r="B98" s="12" t="s">
        <v>182</v>
      </c>
      <c r="C98" s="13">
        <v>157250000</v>
      </c>
      <c r="D98" s="33">
        <v>157250000</v>
      </c>
      <c r="E98" s="13">
        <v>0</v>
      </c>
      <c r="F98" s="33">
        <v>0</v>
      </c>
      <c r="G98" s="13">
        <v>0</v>
      </c>
      <c r="H98" s="13">
        <v>157250000</v>
      </c>
      <c r="I98" s="13">
        <v>0</v>
      </c>
      <c r="J98" s="13">
        <v>0</v>
      </c>
      <c r="K98" s="14">
        <v>0</v>
      </c>
      <c r="L98" s="14">
        <v>0</v>
      </c>
      <c r="M98" s="13">
        <v>0</v>
      </c>
      <c r="N98" s="13">
        <v>0</v>
      </c>
      <c r="O98" s="13">
        <v>0</v>
      </c>
    </row>
    <row r="99" spans="1:15" x14ac:dyDescent="0.15">
      <c r="A99" s="12" t="s">
        <v>183</v>
      </c>
      <c r="B99" s="12" t="s">
        <v>184</v>
      </c>
      <c r="C99" s="13">
        <v>33280000</v>
      </c>
      <c r="D99" s="33">
        <v>33280000</v>
      </c>
      <c r="E99" s="13">
        <v>0</v>
      </c>
      <c r="F99" s="33">
        <v>0</v>
      </c>
      <c r="G99" s="13">
        <v>0</v>
      </c>
      <c r="H99" s="13">
        <v>33280000</v>
      </c>
      <c r="I99" s="13">
        <v>0</v>
      </c>
      <c r="J99" s="13">
        <v>0</v>
      </c>
      <c r="K99" s="14">
        <v>0</v>
      </c>
      <c r="L99" s="14">
        <v>0</v>
      </c>
      <c r="M99" s="13">
        <v>0</v>
      </c>
      <c r="N99" s="13">
        <v>0</v>
      </c>
      <c r="O99" s="13">
        <v>0</v>
      </c>
    </row>
    <row r="100" spans="1:15" x14ac:dyDescent="0.15">
      <c r="A100" s="12" t="s">
        <v>185</v>
      </c>
      <c r="B100" s="12" t="s">
        <v>99</v>
      </c>
      <c r="C100" s="13">
        <v>351174042</v>
      </c>
      <c r="D100" s="33">
        <v>351174042</v>
      </c>
      <c r="E100" s="13">
        <v>67784358</v>
      </c>
      <c r="F100" s="33">
        <v>67784358</v>
      </c>
      <c r="G100" s="13">
        <v>48030358</v>
      </c>
      <c r="H100" s="13">
        <v>283389684</v>
      </c>
      <c r="I100" s="13">
        <v>19754000</v>
      </c>
      <c r="J100" s="13">
        <v>19754000</v>
      </c>
      <c r="K100" s="14">
        <v>19754000</v>
      </c>
      <c r="L100" s="14">
        <v>19754000</v>
      </c>
      <c r="M100" s="13">
        <v>0</v>
      </c>
      <c r="N100" s="13">
        <v>0</v>
      </c>
      <c r="O100" s="13">
        <v>19754000</v>
      </c>
    </row>
    <row r="101" spans="1:15" x14ac:dyDescent="0.15">
      <c r="A101" s="12" t="s">
        <v>186</v>
      </c>
      <c r="B101" s="12" t="s">
        <v>187</v>
      </c>
      <c r="C101" s="13">
        <v>2521436410</v>
      </c>
      <c r="D101" s="33">
        <v>1421436410</v>
      </c>
      <c r="E101" s="13">
        <v>69623626</v>
      </c>
      <c r="F101" s="33">
        <v>69623626</v>
      </c>
      <c r="G101" s="13">
        <v>23600356</v>
      </c>
      <c r="H101" s="13">
        <v>1351812784</v>
      </c>
      <c r="I101" s="13">
        <v>46023270</v>
      </c>
      <c r="J101" s="13">
        <v>46023270</v>
      </c>
      <c r="K101" s="14">
        <v>13298270</v>
      </c>
      <c r="L101" s="14">
        <v>13298270</v>
      </c>
      <c r="M101" s="13">
        <v>0</v>
      </c>
      <c r="N101" s="13">
        <v>0</v>
      </c>
      <c r="O101" s="13">
        <v>46023270</v>
      </c>
    </row>
    <row r="102" spans="1:15" x14ac:dyDescent="0.15">
      <c r="A102" s="12" t="s">
        <v>188</v>
      </c>
      <c r="B102" s="12" t="s">
        <v>187</v>
      </c>
      <c r="C102" s="13">
        <v>2521436410</v>
      </c>
      <c r="D102" s="33">
        <v>1421436410</v>
      </c>
      <c r="E102" s="13">
        <v>69623626</v>
      </c>
      <c r="F102" s="33">
        <v>69623626</v>
      </c>
      <c r="G102" s="13">
        <v>23600356</v>
      </c>
      <c r="H102" s="13">
        <v>1351812784</v>
      </c>
      <c r="I102" s="13">
        <v>46023270</v>
      </c>
      <c r="J102" s="13">
        <v>46023270</v>
      </c>
      <c r="K102" s="14">
        <v>0</v>
      </c>
      <c r="L102" s="14">
        <v>13298270</v>
      </c>
      <c r="M102" s="14">
        <v>0</v>
      </c>
      <c r="N102" s="13">
        <v>0</v>
      </c>
      <c r="O102" s="13">
        <v>46023270</v>
      </c>
    </row>
    <row r="103" spans="1:15" x14ac:dyDescent="0.15">
      <c r="A103" s="12" t="s">
        <v>189</v>
      </c>
      <c r="B103" s="12" t="s">
        <v>104</v>
      </c>
      <c r="C103" s="13">
        <v>2063936410</v>
      </c>
      <c r="D103" s="33">
        <v>963936410</v>
      </c>
      <c r="E103" s="13">
        <v>69623626</v>
      </c>
      <c r="F103" s="33">
        <v>69623626</v>
      </c>
      <c r="G103" s="13">
        <v>23600356</v>
      </c>
      <c r="H103" s="13">
        <v>894312784</v>
      </c>
      <c r="I103" s="13">
        <v>46023270</v>
      </c>
      <c r="J103" s="13">
        <v>46023270</v>
      </c>
      <c r="K103" s="14">
        <v>13298270</v>
      </c>
      <c r="L103" s="14">
        <v>13298270</v>
      </c>
      <c r="M103" s="13">
        <v>0</v>
      </c>
      <c r="N103" s="13">
        <v>0</v>
      </c>
      <c r="O103" s="13">
        <v>46023270</v>
      </c>
    </row>
    <row r="104" spans="1:15" x14ac:dyDescent="0.15">
      <c r="A104" s="12" t="s">
        <v>190</v>
      </c>
      <c r="B104" s="12" t="s">
        <v>191</v>
      </c>
      <c r="C104" s="13">
        <v>260000000</v>
      </c>
      <c r="D104" s="33">
        <v>260000000</v>
      </c>
      <c r="E104" s="13">
        <v>0</v>
      </c>
      <c r="F104" s="33">
        <v>0</v>
      </c>
      <c r="G104" s="13">
        <v>0</v>
      </c>
      <c r="H104" s="13">
        <v>260000000</v>
      </c>
      <c r="I104" s="13">
        <v>0</v>
      </c>
      <c r="J104" s="13">
        <v>0</v>
      </c>
      <c r="K104" s="14">
        <v>0</v>
      </c>
      <c r="L104" s="14">
        <v>0</v>
      </c>
      <c r="M104" s="13">
        <v>0</v>
      </c>
      <c r="N104" s="13">
        <v>0</v>
      </c>
      <c r="O104" s="13">
        <v>0</v>
      </c>
    </row>
    <row r="105" spans="1:15" x14ac:dyDescent="0.15">
      <c r="A105" s="12" t="s">
        <v>192</v>
      </c>
      <c r="B105" s="12" t="s">
        <v>193</v>
      </c>
      <c r="C105" s="13">
        <v>197500000</v>
      </c>
      <c r="D105" s="33">
        <v>197500000</v>
      </c>
      <c r="E105" s="13">
        <v>0</v>
      </c>
      <c r="F105" s="33">
        <v>0</v>
      </c>
      <c r="G105" s="13">
        <v>0</v>
      </c>
      <c r="H105" s="13">
        <v>197500000</v>
      </c>
      <c r="I105" s="13">
        <v>0</v>
      </c>
      <c r="J105" s="13">
        <v>0</v>
      </c>
      <c r="K105" s="14">
        <v>0</v>
      </c>
      <c r="L105" s="14">
        <v>0</v>
      </c>
      <c r="M105" s="13">
        <v>0</v>
      </c>
      <c r="N105" s="13">
        <v>0</v>
      </c>
      <c r="O105" s="13">
        <v>0</v>
      </c>
    </row>
    <row r="106" spans="1:15" x14ac:dyDescent="0.15">
      <c r="A106" s="12" t="s">
        <v>194</v>
      </c>
      <c r="B106" s="12" t="s">
        <v>195</v>
      </c>
      <c r="C106" s="13">
        <v>4017107116</v>
      </c>
      <c r="D106" s="33">
        <v>6545949239</v>
      </c>
      <c r="E106" s="13">
        <v>1916889730</v>
      </c>
      <c r="F106" s="33">
        <v>1916889730</v>
      </c>
      <c r="G106" s="13">
        <v>1906383511</v>
      </c>
      <c r="H106" s="13">
        <v>4629059509</v>
      </c>
      <c r="I106" s="13">
        <v>10506219</v>
      </c>
      <c r="J106" s="13">
        <v>10506219</v>
      </c>
      <c r="K106" s="14">
        <v>10506219</v>
      </c>
      <c r="L106" s="14">
        <v>10506219</v>
      </c>
      <c r="M106" s="13">
        <v>9862400</v>
      </c>
      <c r="N106" s="13">
        <v>9862400</v>
      </c>
      <c r="O106" s="13">
        <v>643819</v>
      </c>
    </row>
    <row r="107" spans="1:15" x14ac:dyDescent="0.15">
      <c r="A107" s="12" t="s">
        <v>196</v>
      </c>
      <c r="B107" s="12" t="s">
        <v>195</v>
      </c>
      <c r="C107" s="13">
        <v>4017107116</v>
      </c>
      <c r="D107" s="33">
        <v>6545949239</v>
      </c>
      <c r="E107" s="13">
        <v>1916889730</v>
      </c>
      <c r="F107" s="33">
        <v>1916889730</v>
      </c>
      <c r="G107" s="13">
        <v>1906383511</v>
      </c>
      <c r="H107" s="13">
        <v>4629059509</v>
      </c>
      <c r="I107" s="13">
        <v>10506219</v>
      </c>
      <c r="J107" s="13">
        <v>10506219</v>
      </c>
      <c r="K107" s="14">
        <v>0</v>
      </c>
      <c r="L107" s="14">
        <v>10506219</v>
      </c>
      <c r="M107" s="14">
        <v>9862400</v>
      </c>
      <c r="N107" s="13">
        <v>9862400</v>
      </c>
      <c r="O107" s="13">
        <v>643819</v>
      </c>
    </row>
    <row r="108" spans="1:15" x14ac:dyDescent="0.15">
      <c r="A108" s="12" t="s">
        <v>197</v>
      </c>
      <c r="B108" s="12" t="s">
        <v>198</v>
      </c>
      <c r="C108" s="13">
        <v>100000000</v>
      </c>
      <c r="D108" s="33">
        <v>100000000</v>
      </c>
      <c r="E108" s="13">
        <v>0</v>
      </c>
      <c r="F108" s="33">
        <v>0</v>
      </c>
      <c r="G108" s="13">
        <v>0</v>
      </c>
      <c r="H108" s="13">
        <v>100000000</v>
      </c>
      <c r="I108" s="13">
        <v>0</v>
      </c>
      <c r="J108" s="13">
        <v>0</v>
      </c>
      <c r="K108" s="14">
        <v>0</v>
      </c>
      <c r="L108" s="14">
        <v>0</v>
      </c>
      <c r="M108" s="13">
        <v>0</v>
      </c>
      <c r="N108" s="13">
        <v>0</v>
      </c>
      <c r="O108" s="13">
        <v>0</v>
      </c>
    </row>
    <row r="109" spans="1:15" x14ac:dyDescent="0.15">
      <c r="A109" s="12" t="s">
        <v>199</v>
      </c>
      <c r="B109" s="12" t="s">
        <v>200</v>
      </c>
      <c r="C109" s="13">
        <v>3374024441</v>
      </c>
      <c r="D109" s="33">
        <v>1902866564</v>
      </c>
      <c r="E109" s="13">
        <v>1856169535</v>
      </c>
      <c r="F109" s="33">
        <v>1856169535</v>
      </c>
      <c r="G109" s="13">
        <v>1846307135</v>
      </c>
      <c r="H109" s="13">
        <v>46697029</v>
      </c>
      <c r="I109" s="13">
        <v>9862400</v>
      </c>
      <c r="J109" s="13">
        <v>9862400</v>
      </c>
      <c r="K109" s="14">
        <v>9862400</v>
      </c>
      <c r="L109" s="14">
        <v>9862400</v>
      </c>
      <c r="M109" s="13">
        <v>9862400</v>
      </c>
      <c r="N109" s="13">
        <v>9862400</v>
      </c>
      <c r="O109" s="13">
        <v>0</v>
      </c>
    </row>
    <row r="110" spans="1:15" x14ac:dyDescent="0.15">
      <c r="A110" s="12" t="s">
        <v>201</v>
      </c>
      <c r="B110" s="12" t="s">
        <v>202</v>
      </c>
      <c r="C110" s="13">
        <v>173680000</v>
      </c>
      <c r="D110" s="33">
        <v>173680000</v>
      </c>
      <c r="E110" s="13">
        <v>0</v>
      </c>
      <c r="F110" s="33">
        <v>0</v>
      </c>
      <c r="G110" s="13">
        <v>0</v>
      </c>
      <c r="H110" s="13">
        <v>173680000</v>
      </c>
      <c r="I110" s="13">
        <v>0</v>
      </c>
      <c r="J110" s="13">
        <v>0</v>
      </c>
      <c r="K110" s="14">
        <v>0</v>
      </c>
      <c r="L110" s="14">
        <v>0</v>
      </c>
      <c r="M110" s="13">
        <v>0</v>
      </c>
      <c r="N110" s="13">
        <v>0</v>
      </c>
      <c r="O110" s="13">
        <v>0</v>
      </c>
    </row>
    <row r="111" spans="1:15" x14ac:dyDescent="0.15">
      <c r="A111" s="12" t="s">
        <v>203</v>
      </c>
      <c r="B111" s="12" t="s">
        <v>204</v>
      </c>
      <c r="C111" s="13">
        <v>178333110</v>
      </c>
      <c r="D111" s="33">
        <v>178333110</v>
      </c>
      <c r="E111" s="13">
        <v>643819</v>
      </c>
      <c r="F111" s="33">
        <v>643819</v>
      </c>
      <c r="G111" s="13">
        <v>0</v>
      </c>
      <c r="H111" s="13">
        <v>177689291</v>
      </c>
      <c r="I111" s="13">
        <v>643819</v>
      </c>
      <c r="J111" s="13">
        <v>643819</v>
      </c>
      <c r="K111" s="14">
        <v>643819</v>
      </c>
      <c r="L111" s="14">
        <v>643819</v>
      </c>
      <c r="M111" s="13">
        <v>0</v>
      </c>
      <c r="N111" s="13">
        <v>0</v>
      </c>
      <c r="O111" s="13">
        <v>643819</v>
      </c>
    </row>
    <row r="112" spans="1:15" x14ac:dyDescent="0.15">
      <c r="A112" s="12" t="s">
        <v>205</v>
      </c>
      <c r="B112" s="12" t="s">
        <v>206</v>
      </c>
      <c r="C112" s="13">
        <v>153932461</v>
      </c>
      <c r="D112" s="33">
        <v>153932461</v>
      </c>
      <c r="E112" s="13">
        <v>60076376</v>
      </c>
      <c r="F112" s="33">
        <v>60076376</v>
      </c>
      <c r="G112" s="13">
        <v>60076376</v>
      </c>
      <c r="H112" s="13">
        <v>93856085</v>
      </c>
      <c r="I112" s="13">
        <v>0</v>
      </c>
      <c r="J112" s="13">
        <v>0</v>
      </c>
      <c r="K112" s="14">
        <v>0</v>
      </c>
      <c r="L112" s="14">
        <v>0</v>
      </c>
      <c r="M112" s="13">
        <v>0</v>
      </c>
      <c r="N112" s="13">
        <v>0</v>
      </c>
      <c r="O112" s="13">
        <v>0</v>
      </c>
    </row>
    <row r="113" spans="1:15" x14ac:dyDescent="0.15">
      <c r="A113" s="12" t="s">
        <v>207</v>
      </c>
      <c r="B113" s="12" t="s">
        <v>208</v>
      </c>
      <c r="C113" s="13">
        <v>7137104</v>
      </c>
      <c r="D113" s="33">
        <v>7137104</v>
      </c>
      <c r="E113" s="13">
        <v>0</v>
      </c>
      <c r="F113" s="33">
        <v>0</v>
      </c>
      <c r="G113" s="13">
        <v>0</v>
      </c>
      <c r="H113" s="13">
        <v>7137104</v>
      </c>
      <c r="I113" s="13">
        <v>0</v>
      </c>
      <c r="J113" s="13">
        <v>0</v>
      </c>
      <c r="K113" s="14">
        <v>0</v>
      </c>
      <c r="L113" s="14">
        <v>0</v>
      </c>
      <c r="M113" s="13">
        <v>0</v>
      </c>
      <c r="N113" s="13">
        <v>0</v>
      </c>
      <c r="O113" s="13">
        <v>0</v>
      </c>
    </row>
    <row r="114" spans="1:15" x14ac:dyDescent="0.15">
      <c r="A114" s="12" t="s">
        <v>209</v>
      </c>
      <c r="B114" s="12" t="s">
        <v>210</v>
      </c>
      <c r="C114" s="13">
        <v>30000000</v>
      </c>
      <c r="D114" s="33">
        <v>30000000</v>
      </c>
      <c r="E114" s="13">
        <v>0</v>
      </c>
      <c r="F114" s="33">
        <v>0</v>
      </c>
      <c r="G114" s="13">
        <v>0</v>
      </c>
      <c r="H114" s="13">
        <v>30000000</v>
      </c>
      <c r="I114" s="13">
        <v>0</v>
      </c>
      <c r="J114" s="13">
        <v>0</v>
      </c>
      <c r="K114" s="14">
        <v>0</v>
      </c>
      <c r="L114" s="14">
        <v>0</v>
      </c>
      <c r="M114" s="13">
        <v>0</v>
      </c>
      <c r="N114" s="13">
        <v>0</v>
      </c>
      <c r="O114" s="13">
        <v>0</v>
      </c>
    </row>
    <row r="115" spans="1:15" x14ac:dyDescent="0.15">
      <c r="A115" s="12" t="s">
        <v>211</v>
      </c>
      <c r="B115" s="12" t="s">
        <v>212</v>
      </c>
      <c r="C115" s="13">
        <v>0</v>
      </c>
      <c r="D115" s="33">
        <v>4000000000</v>
      </c>
      <c r="E115" s="13">
        <v>0</v>
      </c>
      <c r="F115" s="33">
        <v>0</v>
      </c>
      <c r="G115" s="13">
        <v>0</v>
      </c>
      <c r="H115" s="13">
        <v>4000000000</v>
      </c>
      <c r="I115" s="13">
        <v>0</v>
      </c>
      <c r="J115" s="13">
        <v>0</v>
      </c>
      <c r="K115" s="14">
        <v>0</v>
      </c>
      <c r="L115" s="14">
        <v>0</v>
      </c>
      <c r="M115" s="13">
        <v>0</v>
      </c>
      <c r="N115" s="13">
        <v>0</v>
      </c>
      <c r="O115" s="13">
        <v>0</v>
      </c>
    </row>
    <row r="116" spans="1:15" x14ac:dyDescent="0.15">
      <c r="A116" s="12" t="s">
        <v>213</v>
      </c>
      <c r="B116" s="12" t="s">
        <v>214</v>
      </c>
      <c r="C116" s="13">
        <v>304000000</v>
      </c>
      <c r="D116" s="33">
        <v>304000000</v>
      </c>
      <c r="E116" s="13">
        <v>175000000</v>
      </c>
      <c r="F116" s="33">
        <v>175000000</v>
      </c>
      <c r="G116" s="13">
        <v>175000000</v>
      </c>
      <c r="H116" s="13">
        <v>129000000</v>
      </c>
      <c r="I116" s="13">
        <v>0</v>
      </c>
      <c r="J116" s="13">
        <v>0</v>
      </c>
      <c r="K116" s="14">
        <v>0</v>
      </c>
      <c r="L116" s="14">
        <v>0</v>
      </c>
      <c r="M116" s="13">
        <v>0</v>
      </c>
      <c r="N116" s="13">
        <v>0</v>
      </c>
      <c r="O116" s="13">
        <v>0</v>
      </c>
    </row>
    <row r="117" spans="1:15" x14ac:dyDescent="0.15">
      <c r="A117" s="12" t="s">
        <v>215</v>
      </c>
      <c r="B117" s="12" t="s">
        <v>214</v>
      </c>
      <c r="C117" s="13">
        <v>304000000</v>
      </c>
      <c r="D117" s="33">
        <v>304000000</v>
      </c>
      <c r="E117" s="13">
        <v>175000000</v>
      </c>
      <c r="F117" s="33">
        <v>175000000</v>
      </c>
      <c r="G117" s="13">
        <v>175000000</v>
      </c>
      <c r="H117" s="13">
        <v>129000000</v>
      </c>
      <c r="I117" s="13">
        <v>0</v>
      </c>
      <c r="J117" s="13">
        <v>0</v>
      </c>
      <c r="K117" s="14">
        <v>0</v>
      </c>
      <c r="L117" s="14">
        <v>0</v>
      </c>
      <c r="M117" s="14">
        <v>0</v>
      </c>
      <c r="N117" s="13">
        <v>0</v>
      </c>
      <c r="O117" s="13">
        <v>0</v>
      </c>
    </row>
    <row r="118" spans="1:15" x14ac:dyDescent="0.15">
      <c r="A118" s="12" t="s">
        <v>216</v>
      </c>
      <c r="B118" s="12" t="s">
        <v>217</v>
      </c>
      <c r="C118" s="13">
        <v>40000000</v>
      </c>
      <c r="D118" s="33">
        <v>40000000</v>
      </c>
      <c r="E118" s="13">
        <v>0</v>
      </c>
      <c r="F118" s="33">
        <v>0</v>
      </c>
      <c r="G118" s="13">
        <v>0</v>
      </c>
      <c r="H118" s="13">
        <v>40000000</v>
      </c>
      <c r="I118" s="13">
        <v>0</v>
      </c>
      <c r="J118" s="13">
        <v>0</v>
      </c>
      <c r="K118" s="14">
        <v>0</v>
      </c>
      <c r="L118" s="14">
        <v>0</v>
      </c>
      <c r="M118" s="13">
        <v>0</v>
      </c>
      <c r="N118" s="13">
        <v>0</v>
      </c>
      <c r="O118" s="13">
        <v>0</v>
      </c>
    </row>
    <row r="119" spans="1:15" x14ac:dyDescent="0.15">
      <c r="A119" s="12" t="s">
        <v>218</v>
      </c>
      <c r="B119" s="12" t="s">
        <v>219</v>
      </c>
      <c r="C119" s="13">
        <v>85000000</v>
      </c>
      <c r="D119" s="33">
        <v>85000000</v>
      </c>
      <c r="E119" s="13">
        <v>0</v>
      </c>
      <c r="F119" s="33">
        <v>0</v>
      </c>
      <c r="G119" s="13">
        <v>0</v>
      </c>
      <c r="H119" s="13">
        <v>85000000</v>
      </c>
      <c r="I119" s="13">
        <v>0</v>
      </c>
      <c r="J119" s="13">
        <v>0</v>
      </c>
      <c r="K119" s="14">
        <v>0</v>
      </c>
      <c r="L119" s="14">
        <v>0</v>
      </c>
      <c r="M119" s="13">
        <v>0</v>
      </c>
      <c r="N119" s="13">
        <v>0</v>
      </c>
      <c r="O119" s="13">
        <v>0</v>
      </c>
    </row>
    <row r="120" spans="1:15" x14ac:dyDescent="0.15">
      <c r="A120" s="12" t="s">
        <v>220</v>
      </c>
      <c r="B120" s="12" t="s">
        <v>221</v>
      </c>
      <c r="C120" s="13">
        <v>179000000</v>
      </c>
      <c r="D120" s="33">
        <v>179000000</v>
      </c>
      <c r="E120" s="13">
        <v>175000000</v>
      </c>
      <c r="F120" s="33">
        <v>175000000</v>
      </c>
      <c r="G120" s="13">
        <v>175000000</v>
      </c>
      <c r="H120" s="13">
        <v>4000000</v>
      </c>
      <c r="I120" s="13">
        <v>0</v>
      </c>
      <c r="J120" s="13">
        <v>0</v>
      </c>
      <c r="K120" s="14">
        <v>0</v>
      </c>
      <c r="L120" s="14">
        <v>0</v>
      </c>
      <c r="M120" s="13">
        <v>0</v>
      </c>
      <c r="N120" s="13">
        <v>0</v>
      </c>
      <c r="O120" s="13">
        <v>0</v>
      </c>
    </row>
    <row r="121" spans="1:15" x14ac:dyDescent="0.15">
      <c r="A121" s="12" t="s">
        <v>222</v>
      </c>
      <c r="B121" s="12" t="s">
        <v>223</v>
      </c>
      <c r="C121" s="13">
        <v>39365544949</v>
      </c>
      <c r="D121" s="33">
        <v>39365544949</v>
      </c>
      <c r="E121" s="13">
        <v>2516822661</v>
      </c>
      <c r="F121" s="33">
        <v>2516822661</v>
      </c>
      <c r="G121" s="13">
        <v>0</v>
      </c>
      <c r="H121" s="13">
        <v>36848722288</v>
      </c>
      <c r="I121" s="13">
        <v>2516822661</v>
      </c>
      <c r="J121" s="13">
        <v>2516822661</v>
      </c>
      <c r="K121" s="14">
        <v>2516822661</v>
      </c>
      <c r="L121" s="14">
        <v>2516822661</v>
      </c>
      <c r="M121" s="13">
        <v>2516723261</v>
      </c>
      <c r="N121" s="13">
        <v>2516723261</v>
      </c>
      <c r="O121" s="13">
        <v>99400</v>
      </c>
    </row>
    <row r="122" spans="1:15" x14ac:dyDescent="0.15">
      <c r="A122" s="12" t="s">
        <v>224</v>
      </c>
      <c r="B122" s="12" t="s">
        <v>223</v>
      </c>
      <c r="C122" s="13">
        <v>39365544949</v>
      </c>
      <c r="D122" s="33">
        <v>39365544949</v>
      </c>
      <c r="E122" s="13">
        <v>2516822661</v>
      </c>
      <c r="F122" s="33">
        <v>2516822661</v>
      </c>
      <c r="G122" s="13">
        <v>0</v>
      </c>
      <c r="H122" s="13">
        <v>36848722288</v>
      </c>
      <c r="I122" s="13">
        <v>2516822661</v>
      </c>
      <c r="J122" s="13">
        <v>2516822661</v>
      </c>
      <c r="K122" s="14">
        <v>2516822661</v>
      </c>
      <c r="L122" s="14">
        <v>2516822661</v>
      </c>
      <c r="M122" s="13">
        <v>2516723261</v>
      </c>
      <c r="N122" s="13">
        <v>2516723261</v>
      </c>
      <c r="O122" s="13">
        <v>99400</v>
      </c>
    </row>
    <row r="123" spans="1:15" x14ac:dyDescent="0.15">
      <c r="A123" s="12" t="s">
        <v>225</v>
      </c>
      <c r="B123" s="12" t="s">
        <v>226</v>
      </c>
      <c r="C123" s="13">
        <v>37765544949</v>
      </c>
      <c r="D123" s="33">
        <v>37765544949</v>
      </c>
      <c r="E123" s="13">
        <v>2516822661</v>
      </c>
      <c r="F123" s="33">
        <v>2516822661</v>
      </c>
      <c r="G123" s="13">
        <v>0</v>
      </c>
      <c r="H123" s="13">
        <v>35248722288</v>
      </c>
      <c r="I123" s="13">
        <v>2516822661</v>
      </c>
      <c r="J123" s="13">
        <v>2516822661</v>
      </c>
      <c r="K123" s="14">
        <v>2516822661</v>
      </c>
      <c r="L123" s="14">
        <v>2516822661</v>
      </c>
      <c r="M123" s="13">
        <v>2516723261</v>
      </c>
      <c r="N123" s="13">
        <v>2516723261</v>
      </c>
      <c r="O123" s="13">
        <v>99400</v>
      </c>
    </row>
    <row r="124" spans="1:15" x14ac:dyDescent="0.15">
      <c r="A124" s="12" t="s">
        <v>227</v>
      </c>
      <c r="B124" s="12" t="s">
        <v>226</v>
      </c>
      <c r="C124" s="13">
        <v>37765544949</v>
      </c>
      <c r="D124" s="33">
        <v>37765544949</v>
      </c>
      <c r="E124" s="13">
        <v>2516822661</v>
      </c>
      <c r="F124" s="33">
        <v>2516822661</v>
      </c>
      <c r="G124" s="13">
        <v>0</v>
      </c>
      <c r="H124" s="13">
        <v>35248722288</v>
      </c>
      <c r="I124" s="13">
        <v>2516822661</v>
      </c>
      <c r="J124" s="13">
        <v>2516822661</v>
      </c>
      <c r="K124" s="14">
        <v>2516822661</v>
      </c>
      <c r="L124" s="14">
        <v>2516822661</v>
      </c>
      <c r="M124" s="13">
        <v>2516723261</v>
      </c>
      <c r="N124" s="13">
        <v>2516723261</v>
      </c>
      <c r="O124" s="13">
        <v>99400</v>
      </c>
    </row>
    <row r="125" spans="1:15" x14ac:dyDescent="0.15">
      <c r="A125" s="12" t="s">
        <v>228</v>
      </c>
      <c r="B125" s="12" t="s">
        <v>229</v>
      </c>
      <c r="C125" s="13">
        <v>37724129851</v>
      </c>
      <c r="D125" s="33">
        <v>37724129851</v>
      </c>
      <c r="E125" s="13">
        <v>2516822661</v>
      </c>
      <c r="F125" s="33">
        <v>2516822661</v>
      </c>
      <c r="G125" s="13">
        <v>0</v>
      </c>
      <c r="H125" s="13">
        <v>35207307190</v>
      </c>
      <c r="I125" s="13">
        <v>2516822661</v>
      </c>
      <c r="J125" s="13">
        <v>2516822661</v>
      </c>
      <c r="K125" s="14">
        <v>2516822661</v>
      </c>
      <c r="L125" s="14">
        <v>2516822661</v>
      </c>
      <c r="M125" s="13">
        <v>2516723261</v>
      </c>
      <c r="N125" s="13">
        <v>2516723261</v>
      </c>
      <c r="O125" s="13">
        <v>99400</v>
      </c>
    </row>
    <row r="126" spans="1:15" x14ac:dyDescent="0.15">
      <c r="A126" s="12" t="s">
        <v>230</v>
      </c>
      <c r="B126" s="12" t="s">
        <v>229</v>
      </c>
      <c r="C126" s="13">
        <v>37724129851</v>
      </c>
      <c r="D126" s="33">
        <v>37724129851</v>
      </c>
      <c r="E126" s="13">
        <v>2516822661</v>
      </c>
      <c r="F126" s="33">
        <v>2516822661</v>
      </c>
      <c r="G126" s="13">
        <v>0</v>
      </c>
      <c r="H126" s="13">
        <v>35207307190</v>
      </c>
      <c r="I126" s="13">
        <v>2516822661</v>
      </c>
      <c r="J126" s="13">
        <v>2516822661</v>
      </c>
      <c r="K126" s="14">
        <v>2516822661</v>
      </c>
      <c r="L126" s="14">
        <v>2516822661</v>
      </c>
      <c r="M126" s="13">
        <v>2516723261</v>
      </c>
      <c r="N126" s="13">
        <v>2516723261</v>
      </c>
      <c r="O126" s="13">
        <v>99400</v>
      </c>
    </row>
    <row r="127" spans="1:15" x14ac:dyDescent="0.15">
      <c r="A127" s="12" t="s">
        <v>231</v>
      </c>
      <c r="B127" s="12" t="s">
        <v>232</v>
      </c>
      <c r="C127" s="13">
        <v>37724129851</v>
      </c>
      <c r="D127" s="33">
        <v>37724129851</v>
      </c>
      <c r="E127" s="13">
        <v>2516822661</v>
      </c>
      <c r="F127" s="33">
        <v>2516822661</v>
      </c>
      <c r="G127" s="13">
        <v>0</v>
      </c>
      <c r="H127" s="13">
        <v>35207307190</v>
      </c>
      <c r="I127" s="13">
        <v>2516822661</v>
      </c>
      <c r="J127" s="13">
        <v>2516822661</v>
      </c>
      <c r="K127" s="14">
        <v>2516822661</v>
      </c>
      <c r="L127" s="14">
        <v>2516822661</v>
      </c>
      <c r="M127" s="13">
        <v>2516723261</v>
      </c>
      <c r="N127" s="13">
        <v>2516723261</v>
      </c>
      <c r="O127" s="13">
        <v>99400</v>
      </c>
    </row>
    <row r="128" spans="1:15" x14ac:dyDescent="0.15">
      <c r="A128" s="12" t="s">
        <v>233</v>
      </c>
      <c r="B128" s="12" t="s">
        <v>232</v>
      </c>
      <c r="C128" s="13">
        <v>37724129851</v>
      </c>
      <c r="D128" s="33">
        <v>37724129851</v>
      </c>
      <c r="E128" s="13">
        <v>2516822661</v>
      </c>
      <c r="F128" s="33">
        <v>2516822661</v>
      </c>
      <c r="G128" s="13">
        <v>0</v>
      </c>
      <c r="H128" s="13">
        <v>35207307190</v>
      </c>
      <c r="I128" s="13">
        <v>2516822661</v>
      </c>
      <c r="J128" s="13">
        <v>2516822661</v>
      </c>
      <c r="K128" s="14">
        <v>2516822661</v>
      </c>
      <c r="L128" s="14">
        <v>2516822661</v>
      </c>
      <c r="M128" s="13">
        <v>2516723261</v>
      </c>
      <c r="N128" s="13">
        <v>2516723261</v>
      </c>
      <c r="O128" s="13">
        <v>99400</v>
      </c>
    </row>
    <row r="129" spans="1:15" x14ac:dyDescent="0.15">
      <c r="A129" s="12" t="s">
        <v>234</v>
      </c>
      <c r="B129" s="12" t="s">
        <v>235</v>
      </c>
      <c r="C129" s="13">
        <v>41415098</v>
      </c>
      <c r="D129" s="33">
        <v>41415098</v>
      </c>
      <c r="E129" s="13">
        <v>0</v>
      </c>
      <c r="F129" s="33">
        <v>0</v>
      </c>
      <c r="G129" s="13">
        <v>0</v>
      </c>
      <c r="H129" s="13">
        <v>41415098</v>
      </c>
      <c r="I129" s="13">
        <v>0</v>
      </c>
      <c r="J129" s="13">
        <v>0</v>
      </c>
      <c r="K129" s="14">
        <v>0</v>
      </c>
      <c r="L129" s="14">
        <v>0</v>
      </c>
      <c r="M129" s="13">
        <v>0</v>
      </c>
      <c r="N129" s="13">
        <v>0</v>
      </c>
      <c r="O129" s="13">
        <v>0</v>
      </c>
    </row>
    <row r="130" spans="1:15" x14ac:dyDescent="0.15">
      <c r="A130" s="12" t="s">
        <v>236</v>
      </c>
      <c r="B130" s="12" t="s">
        <v>235</v>
      </c>
      <c r="C130" s="13">
        <v>41415098</v>
      </c>
      <c r="D130" s="33">
        <v>41415098</v>
      </c>
      <c r="E130" s="13">
        <v>0</v>
      </c>
      <c r="F130" s="33">
        <v>0</v>
      </c>
      <c r="G130" s="13">
        <v>0</v>
      </c>
      <c r="H130" s="13">
        <v>41415098</v>
      </c>
      <c r="I130" s="13">
        <v>0</v>
      </c>
      <c r="J130" s="13">
        <v>0</v>
      </c>
      <c r="K130" s="14">
        <v>0</v>
      </c>
      <c r="L130" s="14">
        <v>0</v>
      </c>
      <c r="M130" s="13">
        <v>0</v>
      </c>
      <c r="N130" s="13">
        <v>0</v>
      </c>
      <c r="O130" s="13">
        <v>0</v>
      </c>
    </row>
    <row r="131" spans="1:15" x14ac:dyDescent="0.15">
      <c r="A131" s="12" t="s">
        <v>237</v>
      </c>
      <c r="B131" s="12" t="s">
        <v>238</v>
      </c>
      <c r="C131" s="13">
        <v>41415098</v>
      </c>
      <c r="D131" s="33">
        <v>41415098</v>
      </c>
      <c r="E131" s="13">
        <v>0</v>
      </c>
      <c r="F131" s="33">
        <v>0</v>
      </c>
      <c r="G131" s="13">
        <v>0</v>
      </c>
      <c r="H131" s="13">
        <v>41415098</v>
      </c>
      <c r="I131" s="13">
        <v>0</v>
      </c>
      <c r="J131" s="13">
        <v>0</v>
      </c>
      <c r="K131" s="14">
        <v>0</v>
      </c>
      <c r="L131" s="14">
        <v>0</v>
      </c>
      <c r="M131" s="13">
        <v>0</v>
      </c>
      <c r="N131" s="13">
        <v>0</v>
      </c>
      <c r="O131" s="13">
        <v>0</v>
      </c>
    </row>
    <row r="132" spans="1:15" x14ac:dyDescent="0.15">
      <c r="A132" s="12" t="s">
        <v>239</v>
      </c>
      <c r="B132" s="12" t="s">
        <v>238</v>
      </c>
      <c r="C132" s="13">
        <v>41415098</v>
      </c>
      <c r="D132" s="33">
        <v>41415098</v>
      </c>
      <c r="E132" s="13">
        <v>0</v>
      </c>
      <c r="F132" s="33">
        <v>0</v>
      </c>
      <c r="G132" s="13">
        <v>0</v>
      </c>
      <c r="H132" s="13">
        <v>41415098</v>
      </c>
      <c r="I132" s="13">
        <v>0</v>
      </c>
      <c r="J132" s="13">
        <v>0</v>
      </c>
      <c r="K132" s="14">
        <v>0</v>
      </c>
      <c r="L132" s="14">
        <v>0</v>
      </c>
      <c r="M132" s="13">
        <v>0</v>
      </c>
      <c r="N132" s="13">
        <v>0</v>
      </c>
      <c r="O132" s="13">
        <v>0</v>
      </c>
    </row>
    <row r="133" spans="1:15" x14ac:dyDescent="0.15">
      <c r="A133" s="12" t="s">
        <v>240</v>
      </c>
      <c r="B133" s="12" t="s">
        <v>241</v>
      </c>
      <c r="C133" s="13">
        <v>1600000000</v>
      </c>
      <c r="D133" s="33">
        <v>1600000000</v>
      </c>
      <c r="E133" s="13">
        <v>0</v>
      </c>
      <c r="F133" s="33">
        <v>0</v>
      </c>
      <c r="G133" s="13">
        <v>0</v>
      </c>
      <c r="H133" s="13">
        <v>1600000000</v>
      </c>
      <c r="I133" s="13">
        <v>0</v>
      </c>
      <c r="J133" s="13">
        <v>0</v>
      </c>
      <c r="K133" s="14">
        <v>0</v>
      </c>
      <c r="L133" s="14">
        <v>0</v>
      </c>
      <c r="M133" s="13">
        <v>0</v>
      </c>
      <c r="N133" s="13">
        <v>0</v>
      </c>
      <c r="O133" s="13">
        <v>0</v>
      </c>
    </row>
    <row r="134" spans="1:15" x14ac:dyDescent="0.15">
      <c r="A134" s="12" t="s">
        <v>242</v>
      </c>
      <c r="B134" s="12" t="s">
        <v>241</v>
      </c>
      <c r="C134" s="13">
        <v>1600000000</v>
      </c>
      <c r="D134" s="33">
        <v>1600000000</v>
      </c>
      <c r="E134" s="13">
        <v>0</v>
      </c>
      <c r="F134" s="33">
        <v>0</v>
      </c>
      <c r="G134" s="13">
        <v>0</v>
      </c>
      <c r="H134" s="13">
        <v>1600000000</v>
      </c>
      <c r="I134" s="13">
        <v>0</v>
      </c>
      <c r="J134" s="13">
        <v>0</v>
      </c>
      <c r="K134" s="14">
        <v>0</v>
      </c>
      <c r="L134" s="14">
        <v>0</v>
      </c>
      <c r="M134" s="13">
        <v>0</v>
      </c>
      <c r="N134" s="13">
        <v>0</v>
      </c>
      <c r="O134" s="13">
        <v>0</v>
      </c>
    </row>
    <row r="135" spans="1:15" x14ac:dyDescent="0.15">
      <c r="A135" s="12" t="s">
        <v>243</v>
      </c>
      <c r="B135" s="12" t="s">
        <v>229</v>
      </c>
      <c r="C135" s="13">
        <v>1600000000</v>
      </c>
      <c r="D135" s="33">
        <v>1600000000</v>
      </c>
      <c r="E135" s="13">
        <v>0</v>
      </c>
      <c r="F135" s="33">
        <v>0</v>
      </c>
      <c r="G135" s="13">
        <v>0</v>
      </c>
      <c r="H135" s="13">
        <v>1600000000</v>
      </c>
      <c r="I135" s="13">
        <v>0</v>
      </c>
      <c r="J135" s="13">
        <v>0</v>
      </c>
      <c r="K135" s="14">
        <v>0</v>
      </c>
      <c r="L135" s="14">
        <v>0</v>
      </c>
      <c r="M135" s="13">
        <v>0</v>
      </c>
      <c r="N135" s="13">
        <v>0</v>
      </c>
      <c r="O135" s="13">
        <v>0</v>
      </c>
    </row>
    <row r="136" spans="1:15" x14ac:dyDescent="0.15">
      <c r="A136" s="12" t="s">
        <v>244</v>
      </c>
      <c r="B136" s="12" t="s">
        <v>229</v>
      </c>
      <c r="C136" s="13">
        <v>1600000000</v>
      </c>
      <c r="D136" s="33">
        <v>1600000000</v>
      </c>
      <c r="E136" s="13">
        <v>0</v>
      </c>
      <c r="F136" s="33">
        <v>0</v>
      </c>
      <c r="G136" s="13">
        <v>0</v>
      </c>
      <c r="H136" s="13">
        <v>1600000000</v>
      </c>
      <c r="I136" s="13">
        <v>0</v>
      </c>
      <c r="J136" s="13">
        <v>0</v>
      </c>
      <c r="K136" s="14">
        <v>0</v>
      </c>
      <c r="L136" s="14">
        <v>0</v>
      </c>
      <c r="M136" s="13">
        <v>0</v>
      </c>
      <c r="N136" s="13">
        <v>0</v>
      </c>
      <c r="O136" s="13">
        <v>0</v>
      </c>
    </row>
    <row r="137" spans="1:15" x14ac:dyDescent="0.15">
      <c r="A137" s="12" t="s">
        <v>245</v>
      </c>
      <c r="B137" s="12" t="s">
        <v>246</v>
      </c>
      <c r="C137" s="13">
        <v>1600000000</v>
      </c>
      <c r="D137" s="33">
        <v>1600000000</v>
      </c>
      <c r="E137" s="13">
        <v>0</v>
      </c>
      <c r="F137" s="33">
        <v>0</v>
      </c>
      <c r="G137" s="13">
        <v>0</v>
      </c>
      <c r="H137" s="13">
        <v>1600000000</v>
      </c>
      <c r="I137" s="13">
        <v>0</v>
      </c>
      <c r="J137" s="13">
        <v>0</v>
      </c>
      <c r="K137" s="14">
        <v>0</v>
      </c>
      <c r="L137" s="14">
        <v>0</v>
      </c>
      <c r="M137" s="13">
        <v>0</v>
      </c>
      <c r="N137" s="13">
        <v>0</v>
      </c>
      <c r="O137" s="13">
        <v>0</v>
      </c>
    </row>
    <row r="138" spans="1:15" x14ac:dyDescent="0.15">
      <c r="A138" s="12" t="s">
        <v>247</v>
      </c>
      <c r="B138" s="12" t="s">
        <v>246</v>
      </c>
      <c r="C138" s="13">
        <v>1600000000</v>
      </c>
      <c r="D138" s="33">
        <v>1600000000</v>
      </c>
      <c r="E138" s="13">
        <v>0</v>
      </c>
      <c r="F138" s="33">
        <v>0</v>
      </c>
      <c r="G138" s="13">
        <v>0</v>
      </c>
      <c r="H138" s="13">
        <v>1600000000</v>
      </c>
      <c r="I138" s="13">
        <v>0</v>
      </c>
      <c r="J138" s="13">
        <v>0</v>
      </c>
      <c r="K138" s="14">
        <v>0</v>
      </c>
      <c r="L138" s="14">
        <v>0</v>
      </c>
      <c r="M138" s="13">
        <v>0</v>
      </c>
      <c r="N138" s="13">
        <v>0</v>
      </c>
      <c r="O138" s="13">
        <v>0</v>
      </c>
    </row>
    <row r="139" spans="1:15" x14ac:dyDescent="0.15">
      <c r="A139" s="12" t="s">
        <v>248</v>
      </c>
      <c r="B139" s="12" t="s">
        <v>249</v>
      </c>
      <c r="C139" s="13">
        <v>11012318976</v>
      </c>
      <c r="D139" s="33">
        <v>11012318976</v>
      </c>
      <c r="E139" s="13">
        <v>1161150464</v>
      </c>
      <c r="F139" s="33">
        <v>1161150464</v>
      </c>
      <c r="G139" s="13">
        <v>1068005154</v>
      </c>
      <c r="H139" s="13">
        <v>9851168512</v>
      </c>
      <c r="I139" s="13">
        <v>93145310</v>
      </c>
      <c r="J139" s="13">
        <v>93145310</v>
      </c>
      <c r="K139" s="14">
        <v>5497766</v>
      </c>
      <c r="L139" s="14">
        <v>5497766</v>
      </c>
      <c r="M139" s="13">
        <v>0</v>
      </c>
      <c r="N139" s="13">
        <v>0</v>
      </c>
      <c r="O139" s="13">
        <v>93145310</v>
      </c>
    </row>
    <row r="140" spans="1:15" x14ac:dyDescent="0.15">
      <c r="A140" s="12" t="s">
        <v>250</v>
      </c>
      <c r="B140" s="12" t="s">
        <v>249</v>
      </c>
      <c r="C140" s="13">
        <v>11012318976</v>
      </c>
      <c r="D140" s="33">
        <v>11012318976</v>
      </c>
      <c r="E140" s="13">
        <v>1161150464</v>
      </c>
      <c r="F140" s="33">
        <v>1161150464</v>
      </c>
      <c r="G140" s="13">
        <v>1068005154</v>
      </c>
      <c r="H140" s="13">
        <v>9851168512</v>
      </c>
      <c r="I140" s="13">
        <v>93145310</v>
      </c>
      <c r="J140" s="13">
        <v>93145310</v>
      </c>
      <c r="K140" s="14">
        <v>5497766</v>
      </c>
      <c r="L140" s="14">
        <v>5497766</v>
      </c>
      <c r="M140" s="13">
        <v>0</v>
      </c>
      <c r="N140" s="13">
        <v>0</v>
      </c>
      <c r="O140" s="13">
        <v>93145310</v>
      </c>
    </row>
    <row r="141" spans="1:15" x14ac:dyDescent="0.15">
      <c r="A141" s="12" t="s">
        <v>251</v>
      </c>
      <c r="B141" s="12" t="s">
        <v>252</v>
      </c>
      <c r="C141" s="13">
        <v>3612318976</v>
      </c>
      <c r="D141" s="33">
        <v>3612318976</v>
      </c>
      <c r="E141" s="13">
        <v>747011870</v>
      </c>
      <c r="F141" s="33">
        <v>747011870</v>
      </c>
      <c r="G141" s="13">
        <v>733864104</v>
      </c>
      <c r="H141" s="13">
        <v>2865307106</v>
      </c>
      <c r="I141" s="13">
        <v>13147766</v>
      </c>
      <c r="J141" s="13">
        <v>13147766</v>
      </c>
      <c r="K141" s="14">
        <v>5497766</v>
      </c>
      <c r="L141" s="14">
        <v>5497766</v>
      </c>
      <c r="M141" s="13">
        <v>0</v>
      </c>
      <c r="N141" s="13">
        <v>0</v>
      </c>
      <c r="O141" s="13">
        <v>13147766</v>
      </c>
    </row>
    <row r="142" spans="1:15" x14ac:dyDescent="0.15">
      <c r="A142" s="12" t="s">
        <v>253</v>
      </c>
      <c r="B142" s="12" t="s">
        <v>252</v>
      </c>
      <c r="C142" s="13">
        <v>3612318976</v>
      </c>
      <c r="D142" s="33">
        <v>3612318976</v>
      </c>
      <c r="E142" s="13">
        <v>747011870</v>
      </c>
      <c r="F142" s="33">
        <v>747011870</v>
      </c>
      <c r="G142" s="13">
        <v>733864104</v>
      </c>
      <c r="H142" s="13">
        <v>2865307106</v>
      </c>
      <c r="I142" s="13">
        <v>13147766</v>
      </c>
      <c r="J142" s="13">
        <v>13147766</v>
      </c>
      <c r="K142" s="14">
        <v>5497766</v>
      </c>
      <c r="L142" s="14">
        <v>5497766</v>
      </c>
      <c r="M142" s="13">
        <v>0</v>
      </c>
      <c r="N142" s="13">
        <v>0</v>
      </c>
      <c r="O142" s="13">
        <v>13147766</v>
      </c>
    </row>
    <row r="143" spans="1:15" x14ac:dyDescent="0.15">
      <c r="A143" s="12" t="s">
        <v>254</v>
      </c>
      <c r="B143" s="12" t="s">
        <v>255</v>
      </c>
      <c r="C143" s="13">
        <v>1639545033</v>
      </c>
      <c r="D143" s="33">
        <v>1639545033</v>
      </c>
      <c r="E143" s="13">
        <v>472310000</v>
      </c>
      <c r="F143" s="33">
        <v>472310000</v>
      </c>
      <c r="G143" s="13">
        <v>472310000</v>
      </c>
      <c r="H143" s="13">
        <v>1167235033</v>
      </c>
      <c r="I143" s="13">
        <v>0</v>
      </c>
      <c r="J143" s="13">
        <v>0</v>
      </c>
      <c r="K143" s="14">
        <v>0</v>
      </c>
      <c r="L143" s="14">
        <v>0</v>
      </c>
      <c r="M143" s="13">
        <v>0</v>
      </c>
      <c r="N143" s="13">
        <v>0</v>
      </c>
      <c r="O143" s="13">
        <v>0</v>
      </c>
    </row>
    <row r="144" spans="1:15" x14ac:dyDescent="0.15">
      <c r="A144" s="12" t="s">
        <v>256</v>
      </c>
      <c r="B144" s="12" t="s">
        <v>255</v>
      </c>
      <c r="C144" s="13">
        <v>1639545033</v>
      </c>
      <c r="D144" s="33">
        <v>1639545033</v>
      </c>
      <c r="E144" s="13">
        <v>472310000</v>
      </c>
      <c r="F144" s="33">
        <v>472310000</v>
      </c>
      <c r="G144" s="13">
        <v>472310000</v>
      </c>
      <c r="H144" s="13">
        <v>1167235033</v>
      </c>
      <c r="I144" s="13">
        <v>0</v>
      </c>
      <c r="J144" s="13">
        <v>0</v>
      </c>
      <c r="K144" s="14">
        <v>0</v>
      </c>
      <c r="L144" s="14">
        <v>0</v>
      </c>
      <c r="M144" s="13">
        <v>0</v>
      </c>
      <c r="N144" s="13">
        <v>0</v>
      </c>
      <c r="O144" s="13">
        <v>0</v>
      </c>
    </row>
    <row r="145" spans="1:15" x14ac:dyDescent="0.15">
      <c r="A145" s="12" t="s">
        <v>257</v>
      </c>
      <c r="B145" s="12" t="s">
        <v>258</v>
      </c>
      <c r="C145" s="13">
        <v>1639545033</v>
      </c>
      <c r="D145" s="33">
        <v>1639545033</v>
      </c>
      <c r="E145" s="13">
        <v>472310000</v>
      </c>
      <c r="F145" s="33">
        <v>472310000</v>
      </c>
      <c r="G145" s="13">
        <v>472310000</v>
      </c>
      <c r="H145" s="13">
        <v>1167235033</v>
      </c>
      <c r="I145" s="13">
        <v>0</v>
      </c>
      <c r="J145" s="13">
        <v>0</v>
      </c>
      <c r="K145" s="14">
        <v>0</v>
      </c>
      <c r="L145" s="14">
        <v>0</v>
      </c>
      <c r="M145" s="13">
        <v>0</v>
      </c>
      <c r="N145" s="13">
        <v>0</v>
      </c>
      <c r="O145" s="13">
        <v>0</v>
      </c>
    </row>
    <row r="146" spans="1:15" x14ac:dyDescent="0.15">
      <c r="A146" s="12" t="s">
        <v>259</v>
      </c>
      <c r="B146" s="12" t="s">
        <v>258</v>
      </c>
      <c r="C146" s="13">
        <v>1639545033</v>
      </c>
      <c r="D146" s="33">
        <v>1639545033</v>
      </c>
      <c r="E146" s="13">
        <v>472310000</v>
      </c>
      <c r="F146" s="33">
        <v>472310000</v>
      </c>
      <c r="G146" s="13">
        <v>472310000</v>
      </c>
      <c r="H146" s="13">
        <v>1167235033</v>
      </c>
      <c r="I146" s="13">
        <v>0</v>
      </c>
      <c r="J146" s="13">
        <v>0</v>
      </c>
      <c r="K146" s="14">
        <v>0</v>
      </c>
      <c r="L146" s="14">
        <v>0</v>
      </c>
      <c r="M146" s="13">
        <v>0</v>
      </c>
      <c r="N146" s="13">
        <v>0</v>
      </c>
      <c r="O146" s="13">
        <v>0</v>
      </c>
    </row>
    <row r="147" spans="1:15" x14ac:dyDescent="0.15">
      <c r="A147" s="12" t="s">
        <v>260</v>
      </c>
      <c r="B147" s="12" t="s">
        <v>261</v>
      </c>
      <c r="C147" s="13">
        <v>1639545033</v>
      </c>
      <c r="D147" s="33">
        <v>1639545033</v>
      </c>
      <c r="E147" s="13">
        <v>472310000</v>
      </c>
      <c r="F147" s="33">
        <v>472310000</v>
      </c>
      <c r="G147" s="13">
        <v>472310000</v>
      </c>
      <c r="H147" s="13">
        <v>1167235033</v>
      </c>
      <c r="I147" s="13">
        <v>0</v>
      </c>
      <c r="J147" s="13">
        <v>0</v>
      </c>
      <c r="K147" s="14">
        <v>0</v>
      </c>
      <c r="L147" s="14">
        <v>0</v>
      </c>
      <c r="M147" s="13">
        <v>0</v>
      </c>
      <c r="N147" s="13">
        <v>0</v>
      </c>
      <c r="O147" s="13">
        <v>0</v>
      </c>
    </row>
    <row r="148" spans="1:15" x14ac:dyDescent="0.15">
      <c r="A148" s="12" t="s">
        <v>262</v>
      </c>
      <c r="B148" s="12" t="s">
        <v>263</v>
      </c>
      <c r="C148" s="13">
        <v>1838549130</v>
      </c>
      <c r="D148" s="33">
        <v>1838549130</v>
      </c>
      <c r="E148" s="13">
        <v>271201870</v>
      </c>
      <c r="F148" s="33">
        <v>271201870</v>
      </c>
      <c r="G148" s="13">
        <v>261554104</v>
      </c>
      <c r="H148" s="13">
        <v>1567347260</v>
      </c>
      <c r="I148" s="13">
        <v>9647766</v>
      </c>
      <c r="J148" s="13">
        <v>9647766</v>
      </c>
      <c r="K148" s="14">
        <v>1997766</v>
      </c>
      <c r="L148" s="14">
        <v>1997766</v>
      </c>
      <c r="M148" s="13">
        <v>0</v>
      </c>
      <c r="N148" s="13">
        <v>0</v>
      </c>
      <c r="O148" s="13">
        <v>9647766</v>
      </c>
    </row>
    <row r="149" spans="1:15" x14ac:dyDescent="0.15">
      <c r="A149" s="12" t="s">
        <v>264</v>
      </c>
      <c r="B149" s="12" t="s">
        <v>263</v>
      </c>
      <c r="C149" s="13">
        <v>1838549130</v>
      </c>
      <c r="D149" s="33">
        <v>1838549130</v>
      </c>
      <c r="E149" s="13">
        <v>271201870</v>
      </c>
      <c r="F149" s="33">
        <v>271201870</v>
      </c>
      <c r="G149" s="13">
        <v>261554104</v>
      </c>
      <c r="H149" s="13">
        <v>1567347260</v>
      </c>
      <c r="I149" s="13">
        <v>9647766</v>
      </c>
      <c r="J149" s="13">
        <v>9647766</v>
      </c>
      <c r="K149" s="14">
        <v>1997766</v>
      </c>
      <c r="L149" s="14">
        <v>1997766</v>
      </c>
      <c r="M149" s="13">
        <v>0</v>
      </c>
      <c r="N149" s="13">
        <v>0</v>
      </c>
      <c r="O149" s="13">
        <v>9647766</v>
      </c>
    </row>
    <row r="150" spans="1:15" x14ac:dyDescent="0.15">
      <c r="A150" s="12" t="s">
        <v>265</v>
      </c>
      <c r="B150" s="12" t="s">
        <v>266</v>
      </c>
      <c r="C150" s="13">
        <v>1838549130</v>
      </c>
      <c r="D150" s="33">
        <v>1838549130</v>
      </c>
      <c r="E150" s="13">
        <v>271201870</v>
      </c>
      <c r="F150" s="33">
        <v>271201870</v>
      </c>
      <c r="G150" s="13">
        <v>261554104</v>
      </c>
      <c r="H150" s="13">
        <v>1567347260</v>
      </c>
      <c r="I150" s="13">
        <v>9647766</v>
      </c>
      <c r="J150" s="13">
        <v>9647766</v>
      </c>
      <c r="K150" s="14">
        <v>1997766</v>
      </c>
      <c r="L150" s="14">
        <v>1997766</v>
      </c>
      <c r="M150" s="13">
        <v>0</v>
      </c>
      <c r="N150" s="13">
        <v>0</v>
      </c>
      <c r="O150" s="13">
        <v>9647766</v>
      </c>
    </row>
    <row r="151" spans="1:15" x14ac:dyDescent="0.15">
      <c r="A151" s="12" t="s">
        <v>267</v>
      </c>
      <c r="B151" s="12" t="s">
        <v>266</v>
      </c>
      <c r="C151" s="13">
        <v>1838549130</v>
      </c>
      <c r="D151" s="33">
        <v>1838549130</v>
      </c>
      <c r="E151" s="13">
        <v>271201870</v>
      </c>
      <c r="F151" s="33">
        <v>271201870</v>
      </c>
      <c r="G151" s="13">
        <v>261554104</v>
      </c>
      <c r="H151" s="13">
        <v>1567347260</v>
      </c>
      <c r="I151" s="13">
        <v>9647766</v>
      </c>
      <c r="J151" s="13">
        <v>9647766</v>
      </c>
      <c r="K151" s="14">
        <v>1997766</v>
      </c>
      <c r="L151" s="14">
        <v>1997766</v>
      </c>
      <c r="M151" s="13">
        <v>0</v>
      </c>
      <c r="N151" s="13">
        <v>0</v>
      </c>
      <c r="O151" s="13">
        <v>9647766</v>
      </c>
    </row>
    <row r="152" spans="1:15" x14ac:dyDescent="0.15">
      <c r="A152" s="12" t="s">
        <v>268</v>
      </c>
      <c r="B152" s="12" t="s">
        <v>269</v>
      </c>
      <c r="C152" s="13">
        <v>521520307</v>
      </c>
      <c r="D152" s="33">
        <v>521520307</v>
      </c>
      <c r="E152" s="13">
        <v>3193415</v>
      </c>
      <c r="F152" s="33">
        <v>3193415</v>
      </c>
      <c r="G152" s="13">
        <v>1195649</v>
      </c>
      <c r="H152" s="13">
        <v>518326892</v>
      </c>
      <c r="I152" s="13">
        <v>1997766</v>
      </c>
      <c r="J152" s="13">
        <v>1997766</v>
      </c>
      <c r="K152" s="14">
        <v>1997766</v>
      </c>
      <c r="L152" s="14">
        <v>1997766</v>
      </c>
      <c r="M152" s="13">
        <v>0</v>
      </c>
      <c r="N152" s="13">
        <v>0</v>
      </c>
      <c r="O152" s="13">
        <v>1997766</v>
      </c>
    </row>
    <row r="153" spans="1:15" x14ac:dyDescent="0.15">
      <c r="A153" s="12" t="s">
        <v>270</v>
      </c>
      <c r="B153" s="12" t="s">
        <v>271</v>
      </c>
      <c r="C153" s="13">
        <v>133920000</v>
      </c>
      <c r="D153" s="33">
        <v>133920000</v>
      </c>
      <c r="E153" s="13">
        <v>0</v>
      </c>
      <c r="F153" s="33">
        <v>0</v>
      </c>
      <c r="G153" s="13">
        <v>0</v>
      </c>
      <c r="H153" s="13">
        <v>133920000</v>
      </c>
      <c r="I153" s="13">
        <v>0</v>
      </c>
      <c r="J153" s="13">
        <v>0</v>
      </c>
      <c r="K153" s="14">
        <v>0</v>
      </c>
      <c r="L153" s="14">
        <v>0</v>
      </c>
      <c r="M153" s="13">
        <v>0</v>
      </c>
      <c r="N153" s="13">
        <v>0</v>
      </c>
      <c r="O153" s="13">
        <v>0</v>
      </c>
    </row>
    <row r="154" spans="1:15" x14ac:dyDescent="0.15">
      <c r="A154" s="12" t="s">
        <v>272</v>
      </c>
      <c r="B154" s="12" t="s">
        <v>273</v>
      </c>
      <c r="C154" s="13">
        <v>456480000</v>
      </c>
      <c r="D154" s="33">
        <v>456480000</v>
      </c>
      <c r="E154" s="13">
        <v>46150000</v>
      </c>
      <c r="F154" s="33">
        <v>46150000</v>
      </c>
      <c r="G154" s="13">
        <v>38500000</v>
      </c>
      <c r="H154" s="13">
        <v>410330000</v>
      </c>
      <c r="I154" s="13">
        <v>7650000</v>
      </c>
      <c r="J154" s="13">
        <v>7650000</v>
      </c>
      <c r="K154" s="14">
        <v>0</v>
      </c>
      <c r="L154" s="14">
        <v>0</v>
      </c>
      <c r="M154" s="13">
        <v>0</v>
      </c>
      <c r="N154" s="13">
        <v>0</v>
      </c>
      <c r="O154" s="13">
        <v>7650000</v>
      </c>
    </row>
    <row r="155" spans="1:15" x14ac:dyDescent="0.15">
      <c r="A155" s="12" t="s">
        <v>274</v>
      </c>
      <c r="B155" s="12" t="s">
        <v>275</v>
      </c>
      <c r="C155" s="13">
        <v>226067040</v>
      </c>
      <c r="D155" s="33">
        <v>226067040</v>
      </c>
      <c r="E155" s="13">
        <v>0</v>
      </c>
      <c r="F155" s="33">
        <v>0</v>
      </c>
      <c r="G155" s="13">
        <v>0</v>
      </c>
      <c r="H155" s="13">
        <v>226067040</v>
      </c>
      <c r="I155" s="13">
        <v>0</v>
      </c>
      <c r="J155" s="13">
        <v>0</v>
      </c>
      <c r="K155" s="14">
        <v>0</v>
      </c>
      <c r="L155" s="14">
        <v>0</v>
      </c>
      <c r="M155" s="13">
        <v>0</v>
      </c>
      <c r="N155" s="13">
        <v>0</v>
      </c>
      <c r="O155" s="13">
        <v>0</v>
      </c>
    </row>
    <row r="156" spans="1:15" x14ac:dyDescent="0.15">
      <c r="A156" s="12" t="s">
        <v>276</v>
      </c>
      <c r="B156" s="12" t="s">
        <v>277</v>
      </c>
      <c r="C156" s="13">
        <v>172800000</v>
      </c>
      <c r="D156" s="33">
        <v>172800000</v>
      </c>
      <c r="E156" s="13">
        <v>0</v>
      </c>
      <c r="F156" s="33">
        <v>0</v>
      </c>
      <c r="G156" s="13">
        <v>0</v>
      </c>
      <c r="H156" s="13">
        <v>172800000</v>
      </c>
      <c r="I156" s="13">
        <v>0</v>
      </c>
      <c r="J156" s="13">
        <v>0</v>
      </c>
      <c r="K156" s="14">
        <v>0</v>
      </c>
      <c r="L156" s="14">
        <v>0</v>
      </c>
      <c r="M156" s="13">
        <v>0</v>
      </c>
      <c r="N156" s="13">
        <v>0</v>
      </c>
      <c r="O156" s="13">
        <v>0</v>
      </c>
    </row>
    <row r="157" spans="1:15" x14ac:dyDescent="0.15">
      <c r="A157" s="12" t="s">
        <v>278</v>
      </c>
      <c r="B157" s="12" t="s">
        <v>279</v>
      </c>
      <c r="C157" s="13">
        <v>235601783</v>
      </c>
      <c r="D157" s="33">
        <v>235601783</v>
      </c>
      <c r="E157" s="13">
        <v>210358455</v>
      </c>
      <c r="F157" s="33">
        <v>210358455</v>
      </c>
      <c r="G157" s="13">
        <v>210358455</v>
      </c>
      <c r="H157" s="13">
        <v>25243328</v>
      </c>
      <c r="I157" s="13">
        <v>0</v>
      </c>
      <c r="J157" s="13">
        <v>0</v>
      </c>
      <c r="K157" s="14">
        <v>0</v>
      </c>
      <c r="L157" s="14">
        <v>0</v>
      </c>
      <c r="M157" s="13">
        <v>0</v>
      </c>
      <c r="N157" s="13">
        <v>0</v>
      </c>
      <c r="O157" s="13">
        <v>0</v>
      </c>
    </row>
    <row r="158" spans="1:15" x14ac:dyDescent="0.15">
      <c r="A158" s="12" t="s">
        <v>280</v>
      </c>
      <c r="B158" s="12" t="s">
        <v>281</v>
      </c>
      <c r="C158" s="13">
        <v>92160000</v>
      </c>
      <c r="D158" s="33">
        <v>92160000</v>
      </c>
      <c r="E158" s="13">
        <v>11500000</v>
      </c>
      <c r="F158" s="33">
        <v>11500000</v>
      </c>
      <c r="G158" s="13">
        <v>11500000</v>
      </c>
      <c r="H158" s="13">
        <v>80660000</v>
      </c>
      <c r="I158" s="13">
        <v>0</v>
      </c>
      <c r="J158" s="13">
        <v>0</v>
      </c>
      <c r="K158" s="14">
        <v>0</v>
      </c>
      <c r="L158" s="14">
        <v>0</v>
      </c>
      <c r="M158" s="13">
        <v>0</v>
      </c>
      <c r="N158" s="13">
        <v>0</v>
      </c>
      <c r="O158" s="13">
        <v>0</v>
      </c>
    </row>
    <row r="159" spans="1:15" x14ac:dyDescent="0.15">
      <c r="A159" s="12" t="s">
        <v>282</v>
      </c>
      <c r="B159" s="12" t="s">
        <v>283</v>
      </c>
      <c r="C159" s="13">
        <v>134224813</v>
      </c>
      <c r="D159" s="33">
        <v>134224813</v>
      </c>
      <c r="E159" s="13">
        <v>3500000</v>
      </c>
      <c r="F159" s="33">
        <v>3500000</v>
      </c>
      <c r="G159" s="13">
        <v>0</v>
      </c>
      <c r="H159" s="13">
        <v>130724813</v>
      </c>
      <c r="I159" s="13">
        <v>3500000</v>
      </c>
      <c r="J159" s="13">
        <v>3500000</v>
      </c>
      <c r="K159" s="14">
        <v>3500000</v>
      </c>
      <c r="L159" s="14">
        <v>3500000</v>
      </c>
      <c r="M159" s="13">
        <v>0</v>
      </c>
      <c r="N159" s="13">
        <v>0</v>
      </c>
      <c r="O159" s="13">
        <v>3500000</v>
      </c>
    </row>
    <row r="160" spans="1:15" x14ac:dyDescent="0.15">
      <c r="A160" s="12" t="s">
        <v>284</v>
      </c>
      <c r="B160" s="12" t="s">
        <v>283</v>
      </c>
      <c r="C160" s="13">
        <v>134224813</v>
      </c>
      <c r="D160" s="33">
        <v>134224813</v>
      </c>
      <c r="E160" s="13">
        <v>3500000</v>
      </c>
      <c r="F160" s="33">
        <v>3500000</v>
      </c>
      <c r="G160" s="13">
        <v>0</v>
      </c>
      <c r="H160" s="13">
        <v>130724813</v>
      </c>
      <c r="I160" s="13">
        <v>3500000</v>
      </c>
      <c r="J160" s="13">
        <v>3500000</v>
      </c>
      <c r="K160" s="14">
        <v>3500000</v>
      </c>
      <c r="L160" s="14">
        <v>3500000</v>
      </c>
      <c r="M160" s="13">
        <v>0</v>
      </c>
      <c r="N160" s="13">
        <v>0</v>
      </c>
      <c r="O160" s="13">
        <v>3500000</v>
      </c>
    </row>
    <row r="161" spans="1:15" x14ac:dyDescent="0.15">
      <c r="A161" s="12" t="s">
        <v>285</v>
      </c>
      <c r="B161" s="12" t="s">
        <v>286</v>
      </c>
      <c r="C161" s="13">
        <v>134224813</v>
      </c>
      <c r="D161" s="33">
        <v>134224813</v>
      </c>
      <c r="E161" s="13">
        <v>3500000</v>
      </c>
      <c r="F161" s="33">
        <v>3500000</v>
      </c>
      <c r="G161" s="13">
        <v>0</v>
      </c>
      <c r="H161" s="13">
        <v>130724813</v>
      </c>
      <c r="I161" s="13">
        <v>3500000</v>
      </c>
      <c r="J161" s="13">
        <v>3500000</v>
      </c>
      <c r="K161" s="14">
        <v>3500000</v>
      </c>
      <c r="L161" s="14">
        <v>3500000</v>
      </c>
      <c r="M161" s="13">
        <v>0</v>
      </c>
      <c r="N161" s="13">
        <v>0</v>
      </c>
      <c r="O161" s="13">
        <v>3500000</v>
      </c>
    </row>
    <row r="162" spans="1:15" x14ac:dyDescent="0.15">
      <c r="A162" s="12" t="s">
        <v>287</v>
      </c>
      <c r="B162" s="12" t="s">
        <v>286</v>
      </c>
      <c r="C162" s="13">
        <v>134224813</v>
      </c>
      <c r="D162" s="33">
        <v>134224813</v>
      </c>
      <c r="E162" s="13">
        <v>3500000</v>
      </c>
      <c r="F162" s="33">
        <v>3500000</v>
      </c>
      <c r="G162" s="13">
        <v>0</v>
      </c>
      <c r="H162" s="13">
        <v>130724813</v>
      </c>
      <c r="I162" s="13">
        <v>3500000</v>
      </c>
      <c r="J162" s="13">
        <v>3500000</v>
      </c>
      <c r="K162" s="14">
        <v>3500000</v>
      </c>
      <c r="L162" s="14">
        <v>3500000</v>
      </c>
      <c r="M162" s="13">
        <v>0</v>
      </c>
      <c r="N162" s="13">
        <v>0</v>
      </c>
      <c r="O162" s="13">
        <v>3500000</v>
      </c>
    </row>
    <row r="163" spans="1:15" x14ac:dyDescent="0.15">
      <c r="A163" s="12" t="s">
        <v>288</v>
      </c>
      <c r="B163" s="12" t="s">
        <v>289</v>
      </c>
      <c r="C163" s="13">
        <v>134224813</v>
      </c>
      <c r="D163" s="33">
        <v>134224813</v>
      </c>
      <c r="E163" s="13">
        <v>3500000</v>
      </c>
      <c r="F163" s="33">
        <v>3500000</v>
      </c>
      <c r="G163" s="13">
        <v>0</v>
      </c>
      <c r="H163" s="13">
        <v>130724813</v>
      </c>
      <c r="I163" s="13">
        <v>3500000</v>
      </c>
      <c r="J163" s="13">
        <v>3500000</v>
      </c>
      <c r="K163" s="14">
        <v>3500000</v>
      </c>
      <c r="L163" s="14">
        <v>3500000</v>
      </c>
      <c r="M163" s="13">
        <v>0</v>
      </c>
      <c r="N163" s="13">
        <v>0</v>
      </c>
      <c r="O163" s="13">
        <v>3500000</v>
      </c>
    </row>
    <row r="164" spans="1:15" x14ac:dyDescent="0.15">
      <c r="A164" s="12" t="s">
        <v>290</v>
      </c>
      <c r="B164" s="12" t="s">
        <v>291</v>
      </c>
      <c r="C164" s="13">
        <v>5400000000</v>
      </c>
      <c r="D164" s="33">
        <v>5400000000</v>
      </c>
      <c r="E164" s="13">
        <v>414138594</v>
      </c>
      <c r="F164" s="33">
        <v>414138594</v>
      </c>
      <c r="G164" s="13">
        <v>334141050</v>
      </c>
      <c r="H164" s="13">
        <v>4985861406</v>
      </c>
      <c r="I164" s="13">
        <v>79997544</v>
      </c>
      <c r="J164" s="13">
        <v>79997544</v>
      </c>
      <c r="K164" s="14">
        <v>0</v>
      </c>
      <c r="L164" s="14">
        <v>0</v>
      </c>
      <c r="M164" s="13">
        <v>0</v>
      </c>
      <c r="N164" s="13">
        <v>0</v>
      </c>
      <c r="O164" s="13">
        <v>79997544</v>
      </c>
    </row>
    <row r="165" spans="1:15" x14ac:dyDescent="0.15">
      <c r="A165" s="12" t="s">
        <v>292</v>
      </c>
      <c r="B165" s="12" t="s">
        <v>291</v>
      </c>
      <c r="C165" s="13">
        <v>5400000000</v>
      </c>
      <c r="D165" s="33">
        <v>5400000000</v>
      </c>
      <c r="E165" s="13">
        <v>414138594</v>
      </c>
      <c r="F165" s="33">
        <v>414138594</v>
      </c>
      <c r="G165" s="13">
        <v>334141050</v>
      </c>
      <c r="H165" s="13">
        <v>4985861406</v>
      </c>
      <c r="I165" s="13">
        <v>79997544</v>
      </c>
      <c r="J165" s="13">
        <v>79997544</v>
      </c>
      <c r="K165" s="14">
        <v>0</v>
      </c>
      <c r="L165" s="14">
        <v>0</v>
      </c>
      <c r="M165" s="13">
        <v>0</v>
      </c>
      <c r="N165" s="13">
        <v>0</v>
      </c>
      <c r="O165" s="13">
        <v>79997544</v>
      </c>
    </row>
    <row r="166" spans="1:15" x14ac:dyDescent="0.15">
      <c r="A166" s="12" t="s">
        <v>293</v>
      </c>
      <c r="B166" s="12" t="s">
        <v>255</v>
      </c>
      <c r="C166" s="13">
        <v>5400000000</v>
      </c>
      <c r="D166" s="33">
        <v>5400000000</v>
      </c>
      <c r="E166" s="13">
        <v>414138594</v>
      </c>
      <c r="F166" s="33">
        <v>414138594</v>
      </c>
      <c r="G166" s="13">
        <v>334141050</v>
      </c>
      <c r="H166" s="13">
        <v>4985861406</v>
      </c>
      <c r="I166" s="13">
        <v>79997544</v>
      </c>
      <c r="J166" s="13">
        <v>79997544</v>
      </c>
      <c r="K166" s="14">
        <v>0</v>
      </c>
      <c r="L166" s="14">
        <v>0</v>
      </c>
      <c r="M166" s="13">
        <v>0</v>
      </c>
      <c r="N166" s="13">
        <v>0</v>
      </c>
      <c r="O166" s="13">
        <v>79997544</v>
      </c>
    </row>
    <row r="167" spans="1:15" x14ac:dyDescent="0.15">
      <c r="A167" s="12" t="s">
        <v>294</v>
      </c>
      <c r="B167" s="12" t="s">
        <v>255</v>
      </c>
      <c r="C167" s="13">
        <v>5400000000</v>
      </c>
      <c r="D167" s="33">
        <v>5400000000</v>
      </c>
      <c r="E167" s="13">
        <v>414138594</v>
      </c>
      <c r="F167" s="33">
        <v>414138594</v>
      </c>
      <c r="G167" s="13">
        <v>334141050</v>
      </c>
      <c r="H167" s="13">
        <v>4985861406</v>
      </c>
      <c r="I167" s="13">
        <v>79997544</v>
      </c>
      <c r="J167" s="13">
        <v>79997544</v>
      </c>
      <c r="K167" s="14">
        <v>0</v>
      </c>
      <c r="L167" s="14">
        <v>0</v>
      </c>
      <c r="M167" s="13">
        <v>0</v>
      </c>
      <c r="N167" s="13">
        <v>0</v>
      </c>
      <c r="O167" s="13">
        <v>79997544</v>
      </c>
    </row>
    <row r="168" spans="1:15" x14ac:dyDescent="0.15">
      <c r="A168" s="12" t="s">
        <v>295</v>
      </c>
      <c r="B168" s="12" t="s">
        <v>258</v>
      </c>
      <c r="C168" s="13">
        <v>5400000000</v>
      </c>
      <c r="D168" s="33">
        <v>5400000000</v>
      </c>
      <c r="E168" s="13">
        <v>414138594</v>
      </c>
      <c r="F168" s="33">
        <v>414138594</v>
      </c>
      <c r="G168" s="13">
        <v>334141050</v>
      </c>
      <c r="H168" s="13">
        <v>4985861406</v>
      </c>
      <c r="I168" s="13">
        <v>79997544</v>
      </c>
      <c r="J168" s="13">
        <v>79997544</v>
      </c>
      <c r="K168" s="14">
        <v>0</v>
      </c>
      <c r="L168" s="14">
        <v>0</v>
      </c>
      <c r="M168" s="13">
        <v>0</v>
      </c>
      <c r="N168" s="13">
        <v>0</v>
      </c>
      <c r="O168" s="13">
        <v>79997544</v>
      </c>
    </row>
    <row r="169" spans="1:15" x14ac:dyDescent="0.15">
      <c r="A169" s="12" t="s">
        <v>296</v>
      </c>
      <c r="B169" s="12" t="s">
        <v>258</v>
      </c>
      <c r="C169" s="13">
        <v>5400000000</v>
      </c>
      <c r="D169" s="33">
        <v>5400000000</v>
      </c>
      <c r="E169" s="13">
        <v>414138594</v>
      </c>
      <c r="F169" s="33">
        <v>414138594</v>
      </c>
      <c r="G169" s="13">
        <v>334141050</v>
      </c>
      <c r="H169" s="13">
        <v>4985861406</v>
      </c>
      <c r="I169" s="13">
        <v>79997544</v>
      </c>
      <c r="J169" s="13">
        <v>79997544</v>
      </c>
      <c r="K169" s="14">
        <v>0</v>
      </c>
      <c r="L169" s="14">
        <v>0</v>
      </c>
      <c r="M169" s="13">
        <v>0</v>
      </c>
      <c r="N169" s="13">
        <v>0</v>
      </c>
      <c r="O169" s="13">
        <v>79997544</v>
      </c>
    </row>
    <row r="170" spans="1:15" x14ac:dyDescent="0.15">
      <c r="A170" s="12" t="s">
        <v>297</v>
      </c>
      <c r="B170" s="12" t="s">
        <v>298</v>
      </c>
      <c r="C170" s="13">
        <v>2200000000</v>
      </c>
      <c r="D170" s="33">
        <v>2200000000</v>
      </c>
      <c r="E170" s="13">
        <v>139998772</v>
      </c>
      <c r="F170" s="33">
        <v>139998772</v>
      </c>
      <c r="G170" s="13">
        <v>100000000</v>
      </c>
      <c r="H170" s="13">
        <v>2060001228</v>
      </c>
      <c r="I170" s="13">
        <v>39998772</v>
      </c>
      <c r="J170" s="13">
        <v>39998772</v>
      </c>
      <c r="K170" s="14">
        <v>0</v>
      </c>
      <c r="L170" s="14">
        <v>0</v>
      </c>
      <c r="M170" s="13">
        <v>0</v>
      </c>
      <c r="N170" s="13">
        <v>0</v>
      </c>
      <c r="O170" s="13">
        <v>39998772</v>
      </c>
    </row>
    <row r="171" spans="1:15" x14ac:dyDescent="0.15">
      <c r="A171" s="12" t="s">
        <v>299</v>
      </c>
      <c r="B171" s="12" t="s">
        <v>300</v>
      </c>
      <c r="C171" s="13">
        <v>3200000000</v>
      </c>
      <c r="D171" s="33">
        <v>3200000000</v>
      </c>
      <c r="E171" s="13">
        <v>274139822</v>
      </c>
      <c r="F171" s="33">
        <v>274139822</v>
      </c>
      <c r="G171" s="13">
        <v>234141050</v>
      </c>
      <c r="H171" s="13">
        <v>2925860178</v>
      </c>
      <c r="I171" s="13">
        <v>39998772</v>
      </c>
      <c r="J171" s="13">
        <v>39998772</v>
      </c>
      <c r="K171" s="14">
        <v>0</v>
      </c>
      <c r="L171" s="14">
        <v>0</v>
      </c>
      <c r="M171" s="13">
        <v>0</v>
      </c>
      <c r="N171" s="13">
        <v>0</v>
      </c>
      <c r="O171" s="13">
        <v>39998772</v>
      </c>
    </row>
    <row r="172" spans="1:15" x14ac:dyDescent="0.15">
      <c r="A172" s="12" t="s">
        <v>301</v>
      </c>
      <c r="B172" s="12" t="s">
        <v>302</v>
      </c>
      <c r="C172" s="13">
        <v>2000000000</v>
      </c>
      <c r="D172" s="33">
        <v>2000000000</v>
      </c>
      <c r="E172" s="13">
        <v>0</v>
      </c>
      <c r="F172" s="33">
        <v>0</v>
      </c>
      <c r="G172" s="13">
        <v>0</v>
      </c>
      <c r="H172" s="13">
        <v>2000000000</v>
      </c>
      <c r="I172" s="13">
        <v>0</v>
      </c>
      <c r="J172" s="13">
        <v>0</v>
      </c>
      <c r="K172" s="14">
        <v>0</v>
      </c>
      <c r="L172" s="14">
        <v>0</v>
      </c>
      <c r="M172" s="13">
        <v>0</v>
      </c>
      <c r="N172" s="13">
        <v>0</v>
      </c>
      <c r="O172" s="13">
        <v>0</v>
      </c>
    </row>
    <row r="173" spans="1:15" x14ac:dyDescent="0.15">
      <c r="A173" s="12" t="s">
        <v>303</v>
      </c>
      <c r="B173" s="12" t="s">
        <v>302</v>
      </c>
      <c r="C173" s="13">
        <v>2000000000</v>
      </c>
      <c r="D173" s="33">
        <v>2000000000</v>
      </c>
      <c r="E173" s="13">
        <v>0</v>
      </c>
      <c r="F173" s="33">
        <v>0</v>
      </c>
      <c r="G173" s="13">
        <v>0</v>
      </c>
      <c r="H173" s="13">
        <v>2000000000</v>
      </c>
      <c r="I173" s="13">
        <v>0</v>
      </c>
      <c r="J173" s="13">
        <v>0</v>
      </c>
      <c r="K173" s="14">
        <v>0</v>
      </c>
      <c r="L173" s="14">
        <v>0</v>
      </c>
      <c r="M173" s="13">
        <v>0</v>
      </c>
      <c r="N173" s="13">
        <v>0</v>
      </c>
      <c r="O173" s="13">
        <v>0</v>
      </c>
    </row>
    <row r="174" spans="1:15" x14ac:dyDescent="0.15">
      <c r="A174" s="12" t="s">
        <v>304</v>
      </c>
      <c r="B174" s="12" t="s">
        <v>305</v>
      </c>
      <c r="C174" s="13">
        <v>2000000000</v>
      </c>
      <c r="D174" s="33">
        <v>2000000000</v>
      </c>
      <c r="E174" s="13">
        <v>0</v>
      </c>
      <c r="F174" s="33">
        <v>0</v>
      </c>
      <c r="G174" s="13">
        <v>0</v>
      </c>
      <c r="H174" s="13">
        <v>2000000000</v>
      </c>
      <c r="I174" s="13">
        <v>0</v>
      </c>
      <c r="J174" s="13">
        <v>0</v>
      </c>
      <c r="K174" s="14">
        <v>0</v>
      </c>
      <c r="L174" s="14">
        <v>0</v>
      </c>
      <c r="M174" s="13">
        <v>0</v>
      </c>
      <c r="N174" s="13">
        <v>0</v>
      </c>
      <c r="O174" s="13">
        <v>0</v>
      </c>
    </row>
    <row r="175" spans="1:15" x14ac:dyDescent="0.15">
      <c r="A175" s="12" t="s">
        <v>306</v>
      </c>
      <c r="B175" s="12" t="s">
        <v>305</v>
      </c>
      <c r="C175" s="13">
        <v>2000000000</v>
      </c>
      <c r="D175" s="33">
        <v>2000000000</v>
      </c>
      <c r="E175" s="13">
        <v>0</v>
      </c>
      <c r="F175" s="33">
        <v>0</v>
      </c>
      <c r="G175" s="13">
        <v>0</v>
      </c>
      <c r="H175" s="13">
        <v>2000000000</v>
      </c>
      <c r="I175" s="13">
        <v>0</v>
      </c>
      <c r="J175" s="13">
        <v>0</v>
      </c>
      <c r="K175" s="14">
        <v>0</v>
      </c>
      <c r="L175" s="14">
        <v>0</v>
      </c>
      <c r="M175" s="13">
        <v>0</v>
      </c>
      <c r="N175" s="13">
        <v>0</v>
      </c>
      <c r="O175" s="13">
        <v>0</v>
      </c>
    </row>
    <row r="176" spans="1:15" x14ac:dyDescent="0.15">
      <c r="A176" s="12" t="s">
        <v>307</v>
      </c>
      <c r="B176" s="12" t="s">
        <v>308</v>
      </c>
      <c r="C176" s="13">
        <v>2000000000</v>
      </c>
      <c r="D176" s="33">
        <v>2000000000</v>
      </c>
      <c r="E176" s="13">
        <v>0</v>
      </c>
      <c r="F176" s="33">
        <v>0</v>
      </c>
      <c r="G176" s="13">
        <v>0</v>
      </c>
      <c r="H176" s="13">
        <v>2000000000</v>
      </c>
      <c r="I176" s="13">
        <v>0</v>
      </c>
      <c r="J176" s="13">
        <v>0</v>
      </c>
      <c r="K176" s="14">
        <v>0</v>
      </c>
      <c r="L176" s="14">
        <v>0</v>
      </c>
      <c r="M176" s="13">
        <v>0</v>
      </c>
      <c r="N176" s="13">
        <v>0</v>
      </c>
      <c r="O176" s="13">
        <v>0</v>
      </c>
    </row>
    <row r="177" spans="1:15" x14ac:dyDescent="0.15">
      <c r="A177" s="12" t="s">
        <v>309</v>
      </c>
      <c r="B177" s="12" t="s">
        <v>308</v>
      </c>
      <c r="C177" s="13">
        <v>2000000000</v>
      </c>
      <c r="D177" s="33">
        <v>2000000000</v>
      </c>
      <c r="E177" s="13">
        <v>0</v>
      </c>
      <c r="F177" s="33">
        <v>0</v>
      </c>
      <c r="G177" s="13">
        <v>0</v>
      </c>
      <c r="H177" s="13">
        <v>2000000000</v>
      </c>
      <c r="I177" s="13">
        <v>0</v>
      </c>
      <c r="J177" s="13">
        <v>0</v>
      </c>
      <c r="K177" s="14">
        <v>0</v>
      </c>
      <c r="L177" s="14">
        <v>0</v>
      </c>
      <c r="M177" s="13">
        <v>0</v>
      </c>
      <c r="N177" s="13">
        <v>0</v>
      </c>
      <c r="O177" s="13">
        <v>0</v>
      </c>
    </row>
    <row r="178" spans="1:15" x14ac:dyDescent="0.15">
      <c r="A178" s="12" t="s">
        <v>310</v>
      </c>
      <c r="B178" s="12" t="s">
        <v>311</v>
      </c>
      <c r="C178" s="13">
        <v>2000000000</v>
      </c>
      <c r="D178" s="33">
        <v>2000000000</v>
      </c>
      <c r="E178" s="13">
        <v>0</v>
      </c>
      <c r="F178" s="33">
        <v>0</v>
      </c>
      <c r="G178" s="13">
        <v>0</v>
      </c>
      <c r="H178" s="13">
        <v>2000000000</v>
      </c>
      <c r="I178" s="13">
        <v>0</v>
      </c>
      <c r="J178" s="13">
        <v>0</v>
      </c>
      <c r="K178" s="14">
        <v>0</v>
      </c>
      <c r="L178" s="14">
        <v>0</v>
      </c>
      <c r="M178" s="13">
        <v>0</v>
      </c>
      <c r="N178" s="13">
        <v>0</v>
      </c>
      <c r="O178" s="13">
        <v>0</v>
      </c>
    </row>
    <row r="179" spans="1:15" x14ac:dyDescent="0.15">
      <c r="A179" s="12" t="s">
        <v>312</v>
      </c>
      <c r="B179" s="12" t="s">
        <v>313</v>
      </c>
      <c r="C179" s="13">
        <v>13921500000</v>
      </c>
      <c r="D179" s="33">
        <v>12921500000</v>
      </c>
      <c r="E179" s="13">
        <v>6823087703</v>
      </c>
      <c r="F179" s="33">
        <v>6823087703</v>
      </c>
      <c r="G179" s="13">
        <v>5546170465</v>
      </c>
      <c r="H179" s="13">
        <v>6098412297</v>
      </c>
      <c r="I179" s="13">
        <v>1276917238</v>
      </c>
      <c r="J179" s="13">
        <v>1276917238</v>
      </c>
      <c r="K179" s="14">
        <v>4892238</v>
      </c>
      <c r="L179" s="14">
        <v>4892238</v>
      </c>
      <c r="M179" s="13">
        <v>0</v>
      </c>
      <c r="N179" s="13">
        <v>0</v>
      </c>
      <c r="O179" s="13">
        <v>1276917238</v>
      </c>
    </row>
    <row r="180" spans="1:15" x14ac:dyDescent="0.15">
      <c r="A180" s="12" t="s">
        <v>314</v>
      </c>
      <c r="B180" s="12" t="s">
        <v>313</v>
      </c>
      <c r="C180" s="13">
        <v>13921500000</v>
      </c>
      <c r="D180" s="33">
        <v>12921500000</v>
      </c>
      <c r="E180" s="13">
        <v>6823087703</v>
      </c>
      <c r="F180" s="33">
        <v>6823087703</v>
      </c>
      <c r="G180" s="13">
        <v>5546170465</v>
      </c>
      <c r="H180" s="13">
        <v>6098412297</v>
      </c>
      <c r="I180" s="13">
        <v>1276917238</v>
      </c>
      <c r="J180" s="13">
        <v>1276917238</v>
      </c>
      <c r="K180" s="14">
        <v>4892238</v>
      </c>
      <c r="L180" s="14">
        <v>4892238</v>
      </c>
      <c r="M180" s="13">
        <v>0</v>
      </c>
      <c r="N180" s="13">
        <v>0</v>
      </c>
      <c r="O180" s="14">
        <v>1276917238</v>
      </c>
    </row>
    <row r="181" spans="1:15" x14ac:dyDescent="0.15">
      <c r="A181" s="12" t="s">
        <v>315</v>
      </c>
      <c r="B181" s="12" t="s">
        <v>316</v>
      </c>
      <c r="C181" s="13">
        <v>13921500000</v>
      </c>
      <c r="D181" s="33">
        <v>12921500000</v>
      </c>
      <c r="E181" s="13">
        <v>6823087703</v>
      </c>
      <c r="F181" s="33">
        <v>6823087703</v>
      </c>
      <c r="G181" s="13">
        <v>5546170465</v>
      </c>
      <c r="H181" s="13">
        <v>6098412297</v>
      </c>
      <c r="I181" s="13">
        <v>1276917238</v>
      </c>
      <c r="J181" s="13">
        <v>1276917238</v>
      </c>
      <c r="K181" s="14">
        <v>4892238</v>
      </c>
      <c r="L181" s="14">
        <v>4892238</v>
      </c>
      <c r="M181" s="13">
        <v>0</v>
      </c>
      <c r="N181" s="13">
        <v>0</v>
      </c>
      <c r="O181" s="13">
        <v>1276917238</v>
      </c>
    </row>
    <row r="182" spans="1:15" x14ac:dyDescent="0.15">
      <c r="A182" s="12" t="s">
        <v>317</v>
      </c>
      <c r="B182" s="12" t="s">
        <v>316</v>
      </c>
      <c r="C182" s="13">
        <v>13921500000</v>
      </c>
      <c r="D182" s="33">
        <v>12921500000</v>
      </c>
      <c r="E182" s="13">
        <v>6823087703</v>
      </c>
      <c r="F182" s="33">
        <v>6823087703</v>
      </c>
      <c r="G182" s="13">
        <v>5546170465</v>
      </c>
      <c r="H182" s="13">
        <v>6098412297</v>
      </c>
      <c r="I182" s="13">
        <v>1276917238</v>
      </c>
      <c r="J182" s="13">
        <v>1276917238</v>
      </c>
      <c r="K182" s="14">
        <v>0</v>
      </c>
      <c r="L182" s="14">
        <v>4892238</v>
      </c>
      <c r="M182" s="14">
        <v>0</v>
      </c>
      <c r="N182" s="13">
        <v>0</v>
      </c>
      <c r="O182" s="13">
        <v>1276917238</v>
      </c>
    </row>
    <row r="183" spans="1:15" x14ac:dyDescent="0.15">
      <c r="A183" s="12" t="s">
        <v>318</v>
      </c>
      <c r="B183" s="12" t="s">
        <v>319</v>
      </c>
      <c r="C183" s="13">
        <v>6120000000</v>
      </c>
      <c r="D183" s="33">
        <v>5120000000</v>
      </c>
      <c r="E183" s="13">
        <v>1300368100</v>
      </c>
      <c r="F183" s="33">
        <v>1300368100</v>
      </c>
      <c r="G183" s="13">
        <v>28343100</v>
      </c>
      <c r="H183" s="13">
        <v>3819631900</v>
      </c>
      <c r="I183" s="13">
        <v>1272025000</v>
      </c>
      <c r="J183" s="13">
        <v>1272025000</v>
      </c>
      <c r="K183" s="14">
        <v>0</v>
      </c>
      <c r="L183" s="14">
        <v>0</v>
      </c>
      <c r="M183" s="13">
        <v>0</v>
      </c>
      <c r="N183" s="13">
        <v>0</v>
      </c>
      <c r="O183" s="13">
        <v>1272025000</v>
      </c>
    </row>
    <row r="184" spans="1:15" x14ac:dyDescent="0.15">
      <c r="A184" s="12" t="s">
        <v>320</v>
      </c>
      <c r="B184" s="12" t="s">
        <v>319</v>
      </c>
      <c r="C184" s="13">
        <v>6120000000</v>
      </c>
      <c r="D184" s="33">
        <v>5120000000</v>
      </c>
      <c r="E184" s="13">
        <v>1300368100</v>
      </c>
      <c r="F184" s="33">
        <v>1300368100</v>
      </c>
      <c r="G184" s="13">
        <v>28343100</v>
      </c>
      <c r="H184" s="13">
        <v>3819631900</v>
      </c>
      <c r="I184" s="13">
        <v>1272025000</v>
      </c>
      <c r="J184" s="13">
        <v>1272025000</v>
      </c>
      <c r="K184" s="14">
        <v>0</v>
      </c>
      <c r="L184" s="14">
        <v>0</v>
      </c>
      <c r="M184" s="14">
        <v>0</v>
      </c>
      <c r="N184" s="13">
        <v>0</v>
      </c>
      <c r="O184" s="13">
        <v>1272025000</v>
      </c>
    </row>
    <row r="185" spans="1:15" x14ac:dyDescent="0.15">
      <c r="A185" s="12" t="s">
        <v>321</v>
      </c>
      <c r="B185" s="12" t="s">
        <v>322</v>
      </c>
      <c r="C185" s="13">
        <v>6120000000</v>
      </c>
      <c r="D185" s="33">
        <v>5120000000</v>
      </c>
      <c r="E185" s="13">
        <v>1300368100</v>
      </c>
      <c r="F185" s="33">
        <v>1300368100</v>
      </c>
      <c r="G185" s="13">
        <v>28343100</v>
      </c>
      <c r="H185" s="13">
        <v>3819631900</v>
      </c>
      <c r="I185" s="13">
        <v>1272025000</v>
      </c>
      <c r="J185" s="13">
        <v>1272025000</v>
      </c>
      <c r="K185" s="14">
        <v>0</v>
      </c>
      <c r="L185" s="14">
        <v>0</v>
      </c>
      <c r="M185" s="13">
        <v>0</v>
      </c>
      <c r="N185" s="13">
        <v>0</v>
      </c>
      <c r="O185" s="13">
        <v>1272025000</v>
      </c>
    </row>
    <row r="186" spans="1:15" x14ac:dyDescent="0.15">
      <c r="A186" s="12" t="s">
        <v>323</v>
      </c>
      <c r="B186" s="12" t="s">
        <v>322</v>
      </c>
      <c r="C186" s="13">
        <v>6120000000</v>
      </c>
      <c r="D186" s="33">
        <v>5120000000</v>
      </c>
      <c r="E186" s="13">
        <v>1300368100</v>
      </c>
      <c r="F186" s="33">
        <v>1300368100</v>
      </c>
      <c r="G186" s="13">
        <v>28343100</v>
      </c>
      <c r="H186" s="13">
        <v>3819631900</v>
      </c>
      <c r="I186" s="13">
        <v>1272025000</v>
      </c>
      <c r="J186" s="13">
        <v>1272025000</v>
      </c>
      <c r="K186" s="14">
        <v>0</v>
      </c>
      <c r="L186" s="14">
        <v>0</v>
      </c>
      <c r="M186" s="14">
        <v>0</v>
      </c>
      <c r="N186" s="13">
        <v>0</v>
      </c>
      <c r="O186" s="13">
        <v>1272025000</v>
      </c>
    </row>
    <row r="187" spans="1:15" x14ac:dyDescent="0.15">
      <c r="A187" s="12" t="s">
        <v>324</v>
      </c>
      <c r="B187" s="12" t="s">
        <v>325</v>
      </c>
      <c r="C187" s="13">
        <v>6120000000</v>
      </c>
      <c r="D187" s="33">
        <v>5120000000</v>
      </c>
      <c r="E187" s="13">
        <v>1300368100</v>
      </c>
      <c r="F187" s="33">
        <v>1300368100</v>
      </c>
      <c r="G187" s="13">
        <v>28343100</v>
      </c>
      <c r="H187" s="13">
        <v>3819631900</v>
      </c>
      <c r="I187" s="13">
        <v>1272025000</v>
      </c>
      <c r="J187" s="13">
        <v>1272025000</v>
      </c>
      <c r="K187" s="14">
        <v>0</v>
      </c>
      <c r="L187" s="14">
        <v>0</v>
      </c>
      <c r="M187" s="13">
        <v>0</v>
      </c>
      <c r="N187" s="13">
        <v>0</v>
      </c>
      <c r="O187" s="13">
        <v>1272025000</v>
      </c>
    </row>
    <row r="188" spans="1:15" x14ac:dyDescent="0.15">
      <c r="A188" s="12" t="s">
        <v>326</v>
      </c>
      <c r="B188" s="12" t="s">
        <v>327</v>
      </c>
      <c r="C188" s="13">
        <v>7265000000</v>
      </c>
      <c r="D188" s="33">
        <v>7265000000</v>
      </c>
      <c r="E188" s="13">
        <v>5475713106</v>
      </c>
      <c r="F188" s="33">
        <v>5475713106</v>
      </c>
      <c r="G188" s="13">
        <v>5470820868</v>
      </c>
      <c r="H188" s="13">
        <v>1789286894</v>
      </c>
      <c r="I188" s="13">
        <v>4892238</v>
      </c>
      <c r="J188" s="13">
        <v>4892238</v>
      </c>
      <c r="K188" s="14">
        <v>4892238</v>
      </c>
      <c r="L188" s="14">
        <v>4892238</v>
      </c>
      <c r="M188" s="13">
        <v>0</v>
      </c>
      <c r="N188" s="13">
        <v>0</v>
      </c>
      <c r="O188" s="13">
        <v>4892238</v>
      </c>
    </row>
    <row r="189" spans="1:15" x14ac:dyDescent="0.15">
      <c r="A189" s="12" t="s">
        <v>328</v>
      </c>
      <c r="B189" s="12" t="s">
        <v>327</v>
      </c>
      <c r="C189" s="13">
        <v>7265000000</v>
      </c>
      <c r="D189" s="33">
        <v>7265000000</v>
      </c>
      <c r="E189" s="13">
        <v>5475713106</v>
      </c>
      <c r="F189" s="33">
        <v>5475713106</v>
      </c>
      <c r="G189" s="13">
        <v>5470820868</v>
      </c>
      <c r="H189" s="13">
        <v>1789286894</v>
      </c>
      <c r="I189" s="13">
        <v>4892238</v>
      </c>
      <c r="J189" s="13">
        <v>4892238</v>
      </c>
      <c r="K189" s="14">
        <v>0</v>
      </c>
      <c r="L189" s="14">
        <v>4892238</v>
      </c>
      <c r="M189" s="14">
        <v>0</v>
      </c>
      <c r="N189" s="13">
        <v>0</v>
      </c>
      <c r="O189" s="13">
        <v>4892238</v>
      </c>
    </row>
    <row r="190" spans="1:15" x14ac:dyDescent="0.15">
      <c r="A190" s="12" t="s">
        <v>329</v>
      </c>
      <c r="B190" s="12" t="s">
        <v>330</v>
      </c>
      <c r="C190" s="13">
        <v>4920000000</v>
      </c>
      <c r="D190" s="33">
        <v>4920000000</v>
      </c>
      <c r="E190" s="13">
        <v>3830000000</v>
      </c>
      <c r="F190" s="33">
        <v>3830000000</v>
      </c>
      <c r="G190" s="13">
        <v>3828592122</v>
      </c>
      <c r="H190" s="13">
        <v>1090000000</v>
      </c>
      <c r="I190" s="13">
        <v>1407878</v>
      </c>
      <c r="J190" s="13">
        <v>1407878</v>
      </c>
      <c r="K190" s="14">
        <v>1407878</v>
      </c>
      <c r="L190" s="14">
        <v>1407878</v>
      </c>
      <c r="M190" s="13">
        <v>0</v>
      </c>
      <c r="N190" s="13">
        <v>0</v>
      </c>
      <c r="O190" s="13">
        <v>1407878</v>
      </c>
    </row>
    <row r="191" spans="1:15" x14ac:dyDescent="0.15">
      <c r="A191" s="12" t="s">
        <v>331</v>
      </c>
      <c r="B191" s="12" t="s">
        <v>330</v>
      </c>
      <c r="C191" s="13">
        <v>4920000000</v>
      </c>
      <c r="D191" s="33">
        <v>4920000000</v>
      </c>
      <c r="E191" s="13">
        <v>3830000000</v>
      </c>
      <c r="F191" s="33">
        <v>3830000000</v>
      </c>
      <c r="G191" s="13">
        <v>3828592122</v>
      </c>
      <c r="H191" s="13">
        <v>1090000000</v>
      </c>
      <c r="I191" s="13">
        <v>1407878</v>
      </c>
      <c r="J191" s="13">
        <v>1407878</v>
      </c>
      <c r="K191" s="14">
        <v>0</v>
      </c>
      <c r="L191" s="14">
        <v>1407878</v>
      </c>
      <c r="M191" s="14">
        <v>0</v>
      </c>
      <c r="N191" s="13">
        <v>0</v>
      </c>
      <c r="O191" s="13">
        <v>1407878</v>
      </c>
    </row>
    <row r="192" spans="1:15" x14ac:dyDescent="0.15">
      <c r="A192" s="12" t="s">
        <v>332</v>
      </c>
      <c r="B192" s="12" t="s">
        <v>333</v>
      </c>
      <c r="C192" s="13">
        <v>2720000000</v>
      </c>
      <c r="D192" s="33">
        <v>2720000000</v>
      </c>
      <c r="E192" s="13">
        <v>1830000000</v>
      </c>
      <c r="F192" s="33">
        <v>1830000000</v>
      </c>
      <c r="G192" s="13">
        <v>1828592122</v>
      </c>
      <c r="H192" s="13">
        <v>890000000</v>
      </c>
      <c r="I192" s="13">
        <v>1407878</v>
      </c>
      <c r="J192" s="13">
        <v>1407878</v>
      </c>
      <c r="K192" s="14">
        <v>1407878</v>
      </c>
      <c r="L192" s="14">
        <v>1407878</v>
      </c>
      <c r="M192" s="13">
        <v>0</v>
      </c>
      <c r="N192" s="13">
        <v>0</v>
      </c>
      <c r="O192" s="13">
        <v>1407878</v>
      </c>
    </row>
    <row r="193" spans="1:15" x14ac:dyDescent="0.15">
      <c r="A193" s="12" t="s">
        <v>334</v>
      </c>
      <c r="B193" s="12" t="s">
        <v>335</v>
      </c>
      <c r="C193" s="13">
        <v>2200000000</v>
      </c>
      <c r="D193" s="33">
        <v>2200000000</v>
      </c>
      <c r="E193" s="13">
        <v>2000000000</v>
      </c>
      <c r="F193" s="33">
        <v>2000000000</v>
      </c>
      <c r="G193" s="13">
        <v>2000000000</v>
      </c>
      <c r="H193" s="13">
        <v>200000000</v>
      </c>
      <c r="I193" s="13">
        <v>0</v>
      </c>
      <c r="J193" s="13">
        <v>0</v>
      </c>
      <c r="K193" s="14">
        <v>0</v>
      </c>
      <c r="L193" s="14">
        <v>0</v>
      </c>
      <c r="M193" s="13">
        <v>0</v>
      </c>
      <c r="N193" s="13">
        <v>0</v>
      </c>
      <c r="O193" s="13">
        <v>0</v>
      </c>
    </row>
    <row r="194" spans="1:15" x14ac:dyDescent="0.15">
      <c r="A194" s="12" t="s">
        <v>336</v>
      </c>
      <c r="B194" s="12" t="s">
        <v>337</v>
      </c>
      <c r="C194" s="13">
        <v>2345000000</v>
      </c>
      <c r="D194" s="33">
        <v>2345000000</v>
      </c>
      <c r="E194" s="13">
        <v>1645713106</v>
      </c>
      <c r="F194" s="33">
        <v>1645713106</v>
      </c>
      <c r="G194" s="13">
        <v>1642228746</v>
      </c>
      <c r="H194" s="13">
        <v>699286894</v>
      </c>
      <c r="I194" s="13">
        <v>3484360</v>
      </c>
      <c r="J194" s="13">
        <v>3484360</v>
      </c>
      <c r="K194" s="14">
        <v>3484360</v>
      </c>
      <c r="L194" s="14">
        <v>3484360</v>
      </c>
      <c r="M194" s="13">
        <v>0</v>
      </c>
      <c r="N194" s="13">
        <v>0</v>
      </c>
      <c r="O194" s="13">
        <v>3484360</v>
      </c>
    </row>
    <row r="195" spans="1:15" x14ac:dyDescent="0.15">
      <c r="A195" s="12" t="s">
        <v>338</v>
      </c>
      <c r="B195" s="12" t="s">
        <v>337</v>
      </c>
      <c r="C195" s="13">
        <v>2345000000</v>
      </c>
      <c r="D195" s="33">
        <v>2345000000</v>
      </c>
      <c r="E195" s="13">
        <v>1645713106</v>
      </c>
      <c r="F195" s="33">
        <v>1645713106</v>
      </c>
      <c r="G195" s="13">
        <v>1642228746</v>
      </c>
      <c r="H195" s="13">
        <v>699286894</v>
      </c>
      <c r="I195" s="13">
        <v>3484360</v>
      </c>
      <c r="J195" s="13">
        <v>3484360</v>
      </c>
      <c r="K195" s="14">
        <v>0</v>
      </c>
      <c r="L195" s="14">
        <v>3484360</v>
      </c>
      <c r="M195" s="14">
        <v>0</v>
      </c>
      <c r="N195" s="13">
        <v>0</v>
      </c>
      <c r="O195" s="13">
        <v>3484360</v>
      </c>
    </row>
    <row r="196" spans="1:15" x14ac:dyDescent="0.15">
      <c r="A196" s="12" t="s">
        <v>339</v>
      </c>
      <c r="B196" s="12" t="s">
        <v>340</v>
      </c>
      <c r="C196" s="13">
        <v>1275000000</v>
      </c>
      <c r="D196" s="33">
        <v>1275000000</v>
      </c>
      <c r="E196" s="13">
        <v>596069906</v>
      </c>
      <c r="F196" s="33">
        <v>596069906</v>
      </c>
      <c r="G196" s="13">
        <v>592585546</v>
      </c>
      <c r="H196" s="13">
        <v>678930094</v>
      </c>
      <c r="I196" s="13">
        <v>3484360</v>
      </c>
      <c r="J196" s="13">
        <v>3484360</v>
      </c>
      <c r="K196" s="14">
        <v>3484360</v>
      </c>
      <c r="L196" s="14">
        <v>3484360</v>
      </c>
      <c r="M196" s="13">
        <v>0</v>
      </c>
      <c r="N196" s="13">
        <v>0</v>
      </c>
      <c r="O196" s="13">
        <v>3484360</v>
      </c>
    </row>
    <row r="197" spans="1:15" x14ac:dyDescent="0.15">
      <c r="A197" s="12" t="s">
        <v>341</v>
      </c>
      <c r="B197" s="12" t="s">
        <v>342</v>
      </c>
      <c r="C197" s="13">
        <v>1020000000</v>
      </c>
      <c r="D197" s="33">
        <v>1020000000</v>
      </c>
      <c r="E197" s="13">
        <v>1020000000</v>
      </c>
      <c r="F197" s="33">
        <v>1020000000</v>
      </c>
      <c r="G197" s="13">
        <v>1020000000</v>
      </c>
      <c r="H197" s="13">
        <v>0</v>
      </c>
      <c r="I197" s="13">
        <v>0</v>
      </c>
      <c r="J197" s="13">
        <v>0</v>
      </c>
      <c r="K197" s="14">
        <v>0</v>
      </c>
      <c r="L197" s="14">
        <v>0</v>
      </c>
      <c r="M197" s="13">
        <v>0</v>
      </c>
      <c r="N197" s="13">
        <v>0</v>
      </c>
      <c r="O197" s="13">
        <v>0</v>
      </c>
    </row>
    <row r="198" spans="1:15" x14ac:dyDescent="0.15">
      <c r="A198" s="12" t="s">
        <v>343</v>
      </c>
      <c r="B198" s="12" t="s">
        <v>344</v>
      </c>
      <c r="C198" s="13">
        <v>50000000</v>
      </c>
      <c r="D198" s="33">
        <v>50000000</v>
      </c>
      <c r="E198" s="13">
        <v>29643200</v>
      </c>
      <c r="F198" s="33">
        <v>29643200</v>
      </c>
      <c r="G198" s="13">
        <v>29643200</v>
      </c>
      <c r="H198" s="13">
        <v>20356800</v>
      </c>
      <c r="I198" s="13">
        <v>0</v>
      </c>
      <c r="J198" s="13">
        <v>0</v>
      </c>
      <c r="K198" s="14">
        <v>0</v>
      </c>
      <c r="L198" s="14">
        <v>0</v>
      </c>
      <c r="M198" s="13">
        <v>0</v>
      </c>
      <c r="N198" s="13">
        <v>0</v>
      </c>
      <c r="O198" s="13">
        <v>0</v>
      </c>
    </row>
    <row r="199" spans="1:15" x14ac:dyDescent="0.15">
      <c r="A199" s="12" t="s">
        <v>345</v>
      </c>
      <c r="B199" s="12" t="s">
        <v>346</v>
      </c>
      <c r="C199" s="13">
        <v>536500000</v>
      </c>
      <c r="D199" s="33">
        <v>536500000</v>
      </c>
      <c r="E199" s="13">
        <v>47006497</v>
      </c>
      <c r="F199" s="33">
        <v>47006497</v>
      </c>
      <c r="G199" s="13">
        <v>47006497</v>
      </c>
      <c r="H199" s="13">
        <v>489493503</v>
      </c>
      <c r="I199" s="13">
        <v>0</v>
      </c>
      <c r="J199" s="13">
        <v>0</v>
      </c>
      <c r="K199" s="14">
        <v>0</v>
      </c>
      <c r="L199" s="14">
        <v>0</v>
      </c>
      <c r="M199" s="13">
        <v>0</v>
      </c>
      <c r="N199" s="13">
        <v>0</v>
      </c>
      <c r="O199" s="13">
        <v>0</v>
      </c>
    </row>
    <row r="200" spans="1:15" x14ac:dyDescent="0.15">
      <c r="A200" s="12" t="s">
        <v>347</v>
      </c>
      <c r="B200" s="12" t="s">
        <v>346</v>
      </c>
      <c r="C200" s="13">
        <v>536500000</v>
      </c>
      <c r="D200" s="33">
        <v>536500000</v>
      </c>
      <c r="E200" s="13">
        <v>47006497</v>
      </c>
      <c r="F200" s="33">
        <v>47006497</v>
      </c>
      <c r="G200" s="13">
        <v>47006497</v>
      </c>
      <c r="H200" s="13">
        <v>489493503</v>
      </c>
      <c r="I200" s="13">
        <v>0</v>
      </c>
      <c r="J200" s="13">
        <v>0</v>
      </c>
      <c r="K200" s="14">
        <v>0</v>
      </c>
      <c r="L200" s="14">
        <v>0</v>
      </c>
      <c r="M200" s="14">
        <v>0</v>
      </c>
      <c r="N200" s="13">
        <v>0</v>
      </c>
      <c r="O200" s="13">
        <v>0</v>
      </c>
    </row>
    <row r="201" spans="1:15" x14ac:dyDescent="0.15">
      <c r="A201" s="12" t="s">
        <v>348</v>
      </c>
      <c r="B201" s="12" t="s">
        <v>349</v>
      </c>
      <c r="C201" s="13">
        <v>499500000</v>
      </c>
      <c r="D201" s="33">
        <v>499500000</v>
      </c>
      <c r="E201" s="13">
        <v>47006497</v>
      </c>
      <c r="F201" s="33">
        <v>47006497</v>
      </c>
      <c r="G201" s="13">
        <v>47006497</v>
      </c>
      <c r="H201" s="13">
        <v>452493503</v>
      </c>
      <c r="I201" s="13">
        <v>0</v>
      </c>
      <c r="J201" s="13">
        <v>0</v>
      </c>
      <c r="K201" s="14">
        <v>0</v>
      </c>
      <c r="L201" s="14">
        <v>0</v>
      </c>
      <c r="M201" s="13">
        <v>0</v>
      </c>
      <c r="N201" s="13">
        <v>0</v>
      </c>
      <c r="O201" s="13">
        <v>0</v>
      </c>
    </row>
    <row r="202" spans="1:15" x14ac:dyDescent="0.15">
      <c r="A202" s="12" t="s">
        <v>350</v>
      </c>
      <c r="B202" s="12" t="s">
        <v>349</v>
      </c>
      <c r="C202" s="13">
        <v>499500000</v>
      </c>
      <c r="D202" s="33">
        <v>499500000</v>
      </c>
      <c r="E202" s="13">
        <v>47006497</v>
      </c>
      <c r="F202" s="33">
        <v>47006497</v>
      </c>
      <c r="G202" s="13">
        <v>47006497</v>
      </c>
      <c r="H202" s="13">
        <v>452493503</v>
      </c>
      <c r="I202" s="13">
        <v>0</v>
      </c>
      <c r="J202" s="13">
        <v>0</v>
      </c>
      <c r="K202" s="14">
        <v>0</v>
      </c>
      <c r="L202" s="14">
        <v>0</v>
      </c>
      <c r="M202" s="14">
        <v>0</v>
      </c>
      <c r="N202" s="13">
        <v>0</v>
      </c>
      <c r="O202" s="13">
        <v>0</v>
      </c>
    </row>
    <row r="203" spans="1:15" x14ac:dyDescent="0.15">
      <c r="A203" s="12" t="s">
        <v>351</v>
      </c>
      <c r="B203" s="12" t="s">
        <v>352</v>
      </c>
      <c r="C203" s="13">
        <v>500000</v>
      </c>
      <c r="D203" s="33">
        <v>500000</v>
      </c>
      <c r="E203" s="13">
        <v>0</v>
      </c>
      <c r="F203" s="33">
        <v>0</v>
      </c>
      <c r="G203" s="13">
        <v>0</v>
      </c>
      <c r="H203" s="13">
        <v>500000</v>
      </c>
      <c r="I203" s="13">
        <v>0</v>
      </c>
      <c r="J203" s="13">
        <v>0</v>
      </c>
      <c r="K203" s="14">
        <v>0</v>
      </c>
      <c r="L203" s="14">
        <v>0</v>
      </c>
      <c r="M203" s="13">
        <v>0</v>
      </c>
      <c r="N203" s="13">
        <v>0</v>
      </c>
      <c r="O203" s="13">
        <v>0</v>
      </c>
    </row>
    <row r="204" spans="1:15" x14ac:dyDescent="0.15">
      <c r="A204" s="12" t="s">
        <v>353</v>
      </c>
      <c r="B204" s="12" t="s">
        <v>354</v>
      </c>
      <c r="C204" s="13">
        <v>60000000</v>
      </c>
      <c r="D204" s="33">
        <v>60000000</v>
      </c>
      <c r="E204" s="13">
        <v>47006497</v>
      </c>
      <c r="F204" s="33">
        <v>47006497</v>
      </c>
      <c r="G204" s="13">
        <v>47006497</v>
      </c>
      <c r="H204" s="13">
        <v>12993503</v>
      </c>
      <c r="I204" s="13">
        <v>0</v>
      </c>
      <c r="J204" s="13">
        <v>0</v>
      </c>
      <c r="K204" s="14">
        <v>0</v>
      </c>
      <c r="L204" s="14">
        <v>0</v>
      </c>
      <c r="M204" s="13">
        <v>0</v>
      </c>
      <c r="N204" s="13">
        <v>0</v>
      </c>
      <c r="O204" s="13">
        <v>0</v>
      </c>
    </row>
    <row r="205" spans="1:15" x14ac:dyDescent="0.15">
      <c r="A205" s="12" t="s">
        <v>355</v>
      </c>
      <c r="B205" s="12" t="s">
        <v>356</v>
      </c>
      <c r="C205" s="13">
        <v>40000000</v>
      </c>
      <c r="D205" s="33">
        <v>40000000</v>
      </c>
      <c r="E205" s="13">
        <v>0</v>
      </c>
      <c r="F205" s="33">
        <v>0</v>
      </c>
      <c r="G205" s="13">
        <v>0</v>
      </c>
      <c r="H205" s="13">
        <v>40000000</v>
      </c>
      <c r="I205" s="13">
        <v>0</v>
      </c>
      <c r="J205" s="13">
        <v>0</v>
      </c>
      <c r="K205" s="14">
        <v>0</v>
      </c>
      <c r="L205" s="14">
        <v>0</v>
      </c>
      <c r="M205" s="13">
        <v>0</v>
      </c>
      <c r="N205" s="13">
        <v>0</v>
      </c>
      <c r="O205" s="13">
        <v>0</v>
      </c>
    </row>
    <row r="206" spans="1:15" x14ac:dyDescent="0.15">
      <c r="A206" s="12" t="s">
        <v>357</v>
      </c>
      <c r="B206" s="12" t="s">
        <v>358</v>
      </c>
      <c r="C206" s="13">
        <v>212500000</v>
      </c>
      <c r="D206" s="33">
        <v>212500000</v>
      </c>
      <c r="E206" s="13">
        <v>0</v>
      </c>
      <c r="F206" s="33">
        <v>0</v>
      </c>
      <c r="G206" s="13">
        <v>0</v>
      </c>
      <c r="H206" s="13">
        <v>212500000</v>
      </c>
      <c r="I206" s="13">
        <v>0</v>
      </c>
      <c r="J206" s="13">
        <v>0</v>
      </c>
      <c r="K206" s="14">
        <v>0</v>
      </c>
      <c r="L206" s="14">
        <v>0</v>
      </c>
      <c r="M206" s="13">
        <v>0</v>
      </c>
      <c r="N206" s="13">
        <v>0</v>
      </c>
      <c r="O206" s="13">
        <v>0</v>
      </c>
    </row>
    <row r="207" spans="1:15" x14ac:dyDescent="0.15">
      <c r="A207" s="12" t="s">
        <v>359</v>
      </c>
      <c r="B207" s="12" t="s">
        <v>360</v>
      </c>
      <c r="C207" s="13">
        <v>144500000</v>
      </c>
      <c r="D207" s="33">
        <v>144500000</v>
      </c>
      <c r="E207" s="13">
        <v>0</v>
      </c>
      <c r="F207" s="33">
        <v>0</v>
      </c>
      <c r="G207" s="13">
        <v>0</v>
      </c>
      <c r="H207" s="13">
        <v>144500000</v>
      </c>
      <c r="I207" s="13">
        <v>0</v>
      </c>
      <c r="J207" s="13">
        <v>0</v>
      </c>
      <c r="K207" s="14">
        <v>0</v>
      </c>
      <c r="L207" s="14">
        <v>0</v>
      </c>
      <c r="M207" s="13">
        <v>0</v>
      </c>
      <c r="N207" s="13">
        <v>0</v>
      </c>
      <c r="O207" s="13">
        <v>0</v>
      </c>
    </row>
    <row r="208" spans="1:15" x14ac:dyDescent="0.15">
      <c r="A208" s="12" t="s">
        <v>361</v>
      </c>
      <c r="B208" s="12" t="s">
        <v>362</v>
      </c>
      <c r="C208" s="13">
        <v>2000000</v>
      </c>
      <c r="D208" s="33">
        <v>2000000</v>
      </c>
      <c r="E208" s="13">
        <v>0</v>
      </c>
      <c r="F208" s="33">
        <v>0</v>
      </c>
      <c r="G208" s="13">
        <v>0</v>
      </c>
      <c r="H208" s="13">
        <v>2000000</v>
      </c>
      <c r="I208" s="13">
        <v>0</v>
      </c>
      <c r="J208" s="13">
        <v>0</v>
      </c>
      <c r="K208" s="14">
        <v>0</v>
      </c>
      <c r="L208" s="14">
        <v>0</v>
      </c>
      <c r="M208" s="13">
        <v>0</v>
      </c>
      <c r="N208" s="13">
        <v>0</v>
      </c>
      <c r="O208" s="13">
        <v>0</v>
      </c>
    </row>
    <row r="209" spans="1:16" x14ac:dyDescent="0.15">
      <c r="A209" s="12" t="s">
        <v>363</v>
      </c>
      <c r="B209" s="12" t="s">
        <v>364</v>
      </c>
      <c r="C209" s="13">
        <v>10000000</v>
      </c>
      <c r="D209" s="33">
        <v>10000000</v>
      </c>
      <c r="E209" s="13">
        <v>0</v>
      </c>
      <c r="F209" s="33">
        <v>0</v>
      </c>
      <c r="G209" s="13">
        <v>0</v>
      </c>
      <c r="H209" s="13">
        <v>10000000</v>
      </c>
      <c r="I209" s="13">
        <v>0</v>
      </c>
      <c r="J209" s="13">
        <v>0</v>
      </c>
      <c r="K209" s="14">
        <v>0</v>
      </c>
      <c r="L209" s="14">
        <v>0</v>
      </c>
      <c r="M209" s="13">
        <v>0</v>
      </c>
      <c r="N209" s="13">
        <v>0</v>
      </c>
      <c r="O209" s="13">
        <v>0</v>
      </c>
    </row>
    <row r="210" spans="1:16" x14ac:dyDescent="0.15">
      <c r="A210" s="12" t="s">
        <v>365</v>
      </c>
      <c r="B210" s="12" t="s">
        <v>366</v>
      </c>
      <c r="C210" s="13">
        <v>20000000</v>
      </c>
      <c r="D210" s="33">
        <v>20000000</v>
      </c>
      <c r="E210" s="13">
        <v>0</v>
      </c>
      <c r="F210" s="33">
        <v>0</v>
      </c>
      <c r="G210" s="13">
        <v>0</v>
      </c>
      <c r="H210" s="13">
        <v>20000000</v>
      </c>
      <c r="I210" s="13">
        <v>0</v>
      </c>
      <c r="J210" s="13">
        <v>0</v>
      </c>
      <c r="K210" s="14">
        <v>0</v>
      </c>
      <c r="L210" s="14">
        <v>0</v>
      </c>
      <c r="M210" s="13">
        <v>0</v>
      </c>
      <c r="N210" s="13">
        <v>0</v>
      </c>
      <c r="O210" s="13">
        <v>0</v>
      </c>
    </row>
    <row r="211" spans="1:16" x14ac:dyDescent="0.15">
      <c r="A211" s="12" t="s">
        <v>367</v>
      </c>
      <c r="B211" s="12" t="s">
        <v>368</v>
      </c>
      <c r="C211" s="13">
        <v>10000000</v>
      </c>
      <c r="D211" s="33">
        <v>10000000</v>
      </c>
      <c r="E211" s="13">
        <v>0</v>
      </c>
      <c r="F211" s="33">
        <v>0</v>
      </c>
      <c r="G211" s="13">
        <v>0</v>
      </c>
      <c r="H211" s="13">
        <v>10000000</v>
      </c>
      <c r="I211" s="13">
        <v>0</v>
      </c>
      <c r="J211" s="13">
        <v>0</v>
      </c>
      <c r="K211" s="14">
        <v>0</v>
      </c>
      <c r="L211" s="14">
        <v>0</v>
      </c>
      <c r="M211" s="13">
        <v>0</v>
      </c>
      <c r="N211" s="13">
        <v>0</v>
      </c>
      <c r="O211" s="13">
        <v>0</v>
      </c>
    </row>
    <row r="212" spans="1:16" x14ac:dyDescent="0.15">
      <c r="A212" s="12" t="s">
        <v>369</v>
      </c>
      <c r="B212" s="12" t="s">
        <v>370</v>
      </c>
      <c r="C212" s="13">
        <v>37000000</v>
      </c>
      <c r="D212" s="33">
        <v>37000000</v>
      </c>
      <c r="E212" s="13">
        <v>0</v>
      </c>
      <c r="F212" s="33">
        <v>0</v>
      </c>
      <c r="G212" s="13">
        <v>0</v>
      </c>
      <c r="H212" s="13">
        <v>37000000</v>
      </c>
      <c r="I212" s="13">
        <v>0</v>
      </c>
      <c r="J212" s="13">
        <v>0</v>
      </c>
      <c r="K212" s="14">
        <v>0</v>
      </c>
      <c r="L212" s="14">
        <v>0</v>
      </c>
      <c r="M212" s="13">
        <v>0</v>
      </c>
      <c r="N212" s="13">
        <v>0</v>
      </c>
      <c r="O212" s="13">
        <v>0</v>
      </c>
    </row>
    <row r="213" spans="1:16" x14ac:dyDescent="0.15">
      <c r="A213" s="12" t="s">
        <v>371</v>
      </c>
      <c r="B213" s="12" t="s">
        <v>370</v>
      </c>
      <c r="C213" s="13">
        <v>37000000</v>
      </c>
      <c r="D213" s="33">
        <v>37000000</v>
      </c>
      <c r="E213" s="13">
        <v>0</v>
      </c>
      <c r="F213" s="33">
        <v>0</v>
      </c>
      <c r="G213" s="13">
        <v>0</v>
      </c>
      <c r="H213" s="13">
        <v>37000000</v>
      </c>
      <c r="I213" s="13">
        <v>0</v>
      </c>
      <c r="J213" s="13">
        <v>0</v>
      </c>
      <c r="K213" s="14">
        <v>0</v>
      </c>
      <c r="L213" s="14">
        <v>0</v>
      </c>
      <c r="M213" s="14">
        <v>0</v>
      </c>
      <c r="N213" s="13">
        <v>0</v>
      </c>
      <c r="O213" s="13">
        <v>0</v>
      </c>
    </row>
    <row r="214" spans="1:16" x14ac:dyDescent="0.15">
      <c r="A214" s="12" t="s">
        <v>372</v>
      </c>
      <c r="B214" s="12" t="s">
        <v>373</v>
      </c>
      <c r="C214" s="13">
        <v>10000000</v>
      </c>
      <c r="D214" s="33">
        <v>10000000</v>
      </c>
      <c r="E214" s="13">
        <v>0</v>
      </c>
      <c r="F214" s="33">
        <v>0</v>
      </c>
      <c r="G214" s="13">
        <v>0</v>
      </c>
      <c r="H214" s="13">
        <v>10000000</v>
      </c>
      <c r="I214" s="13">
        <v>0</v>
      </c>
      <c r="J214" s="13">
        <v>0</v>
      </c>
      <c r="K214" s="14">
        <v>0</v>
      </c>
      <c r="L214" s="14">
        <v>0</v>
      </c>
      <c r="M214" s="13">
        <v>0</v>
      </c>
      <c r="N214" s="13">
        <v>0</v>
      </c>
      <c r="O214" s="13">
        <v>0</v>
      </c>
    </row>
    <row r="215" spans="1:16" x14ac:dyDescent="0.15">
      <c r="A215" s="12" t="s">
        <v>374</v>
      </c>
      <c r="B215" s="12" t="s">
        <v>375</v>
      </c>
      <c r="C215" s="13">
        <v>22000000</v>
      </c>
      <c r="D215" s="33">
        <v>22000000</v>
      </c>
      <c r="E215" s="13">
        <v>0</v>
      </c>
      <c r="F215" s="33">
        <v>0</v>
      </c>
      <c r="G215" s="13">
        <v>0</v>
      </c>
      <c r="H215" s="13">
        <v>22000000</v>
      </c>
      <c r="I215" s="13">
        <v>0</v>
      </c>
      <c r="J215" s="13">
        <v>0</v>
      </c>
      <c r="K215" s="14">
        <v>0</v>
      </c>
      <c r="L215" s="14">
        <v>0</v>
      </c>
      <c r="M215" s="13">
        <v>0</v>
      </c>
      <c r="N215" s="13">
        <v>0</v>
      </c>
      <c r="O215" s="13">
        <v>0</v>
      </c>
    </row>
    <row r="216" spans="1:16" x14ac:dyDescent="0.15">
      <c r="A216" s="12" t="s">
        <v>376</v>
      </c>
      <c r="B216" s="12" t="s">
        <v>377</v>
      </c>
      <c r="C216" s="13">
        <v>5000000</v>
      </c>
      <c r="D216" s="33">
        <v>5000000</v>
      </c>
      <c r="E216" s="13">
        <v>0</v>
      </c>
      <c r="F216" s="33">
        <v>0</v>
      </c>
      <c r="G216" s="13">
        <v>0</v>
      </c>
      <c r="H216" s="13">
        <v>5000000</v>
      </c>
      <c r="I216" s="13">
        <v>0</v>
      </c>
      <c r="J216" s="13">
        <v>0</v>
      </c>
      <c r="K216" s="14">
        <v>0</v>
      </c>
      <c r="L216" s="14">
        <v>0</v>
      </c>
      <c r="M216" s="13">
        <v>0</v>
      </c>
      <c r="N216" s="13">
        <v>0</v>
      </c>
      <c r="O216" s="13">
        <v>0</v>
      </c>
    </row>
    <row r="217" spans="1:16" x14ac:dyDescent="0.2">
      <c r="A217" s="12" t="s">
        <v>378</v>
      </c>
      <c r="B217" s="13">
        <v>128871328846</v>
      </c>
      <c r="C217" s="13">
        <v>128871328846</v>
      </c>
      <c r="D217" s="33">
        <v>25335253074</v>
      </c>
      <c r="E217" s="13">
        <v>25335253074</v>
      </c>
      <c r="F217" s="33">
        <v>15061579165</v>
      </c>
      <c r="G217" s="13">
        <v>103536075772</v>
      </c>
      <c r="H217" s="13">
        <v>10273673909</v>
      </c>
      <c r="I217" s="13">
        <v>10273673909</v>
      </c>
      <c r="J217" s="13">
        <v>10170065435</v>
      </c>
      <c r="K217" s="13">
        <v>10170065435</v>
      </c>
      <c r="L217" s="13">
        <v>9901922095</v>
      </c>
      <c r="M217" s="13">
        <v>9901922095</v>
      </c>
      <c r="N217" s="13">
        <v>371751814</v>
      </c>
    </row>
    <row r="218" spans="1:16" x14ac:dyDescent="0.2">
      <c r="A218" s="12" t="s">
        <v>379</v>
      </c>
      <c r="B218" s="13">
        <v>27819178843</v>
      </c>
      <c r="C218" s="13">
        <v>27819178843</v>
      </c>
      <c r="D218" s="33">
        <v>11233201014</v>
      </c>
      <c r="E218" s="13">
        <v>11233201014</v>
      </c>
      <c r="F218" s="33">
        <v>8462457104</v>
      </c>
      <c r="G218" s="13">
        <v>16585977829</v>
      </c>
      <c r="H218" s="13">
        <v>2770743910</v>
      </c>
      <c r="I218" s="13">
        <v>2770743910</v>
      </c>
      <c r="J218" s="13">
        <v>1125993910</v>
      </c>
      <c r="K218" s="13">
        <v>1125993910</v>
      </c>
      <c r="L218" s="13">
        <v>1080032689</v>
      </c>
      <c r="M218" s="13">
        <v>1080032689</v>
      </c>
      <c r="N218" s="14">
        <v>1690711221</v>
      </c>
    </row>
    <row r="219" spans="1:16" x14ac:dyDescent="0.15">
      <c r="A219" s="12" t="s">
        <v>380</v>
      </c>
      <c r="B219" s="13">
        <v>156690507689</v>
      </c>
      <c r="C219" s="33">
        <v>156690507689</v>
      </c>
      <c r="D219" s="33">
        <v>36568454088</v>
      </c>
      <c r="E219" s="33">
        <v>36568454088</v>
      </c>
      <c r="F219" s="33">
        <v>23524036269</v>
      </c>
      <c r="G219" s="13">
        <v>120122053601</v>
      </c>
      <c r="H219" s="13">
        <v>13044417819</v>
      </c>
      <c r="I219" s="33">
        <v>13044417819</v>
      </c>
      <c r="J219" s="13">
        <v>11296059345</v>
      </c>
      <c r="K219" s="33">
        <v>11296059345</v>
      </c>
      <c r="L219" s="13">
        <v>10981954784</v>
      </c>
      <c r="M219" s="13">
        <v>10981954784</v>
      </c>
      <c r="N219" s="13">
        <v>2062463035</v>
      </c>
      <c r="O219" s="12" t="s">
        <v>381</v>
      </c>
      <c r="P219" s="10" t="s">
        <v>382</v>
      </c>
    </row>
    <row r="220" spans="1:16" x14ac:dyDescent="0.2">
      <c r="A220" s="12" t="s">
        <v>383</v>
      </c>
    </row>
    <row r="221" spans="1:16" x14ac:dyDescent="0.2">
      <c r="A221" s="12" t="s">
        <v>384</v>
      </c>
      <c r="B221" s="12" t="s">
        <v>385</v>
      </c>
      <c r="C221" s="12" t="s">
        <v>386</v>
      </c>
      <c r="D221" s="32" t="s">
        <v>387</v>
      </c>
      <c r="E221" s="12" t="s">
        <v>388</v>
      </c>
      <c r="F221" s="32" t="s">
        <v>389</v>
      </c>
      <c r="G221" s="12" t="s">
        <v>416</v>
      </c>
      <c r="H221" s="12" t="s">
        <v>417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1"/>
  <sheetViews>
    <sheetView tabSelected="1" topLeftCell="A244" zoomScale="148" zoomScaleNormal="148" workbookViewId="0">
      <selection activeCell="E18" sqref="E18"/>
    </sheetView>
  </sheetViews>
  <sheetFormatPr baseColWidth="10" defaultRowHeight="12.75" x14ac:dyDescent="0.2"/>
  <cols>
    <col min="1" max="1" width="7.28515625" customWidth="1"/>
    <col min="2" max="2" width="30.42578125" customWidth="1"/>
    <col min="3" max="5" width="12.7109375" customWidth="1"/>
    <col min="6" max="7" width="12.42578125" customWidth="1"/>
    <col min="8" max="8" width="7.5703125" customWidth="1"/>
    <col min="9" max="9" width="5.85546875" customWidth="1"/>
    <col min="10" max="10" width="5.7109375" customWidth="1"/>
    <col min="11" max="11" width="5.85546875" customWidth="1"/>
  </cols>
  <sheetData>
    <row r="1" spans="1:11" x14ac:dyDescent="0.2">
      <c r="A1" s="53"/>
      <c r="B1" s="54"/>
      <c r="C1" s="54"/>
      <c r="D1" s="54"/>
      <c r="E1" s="54"/>
      <c r="F1" s="55"/>
      <c r="G1" s="54"/>
      <c r="H1" s="67"/>
      <c r="I1" s="68"/>
      <c r="J1" s="67"/>
      <c r="K1" s="69"/>
    </row>
    <row r="2" spans="1:11" ht="15.75" customHeight="1" x14ac:dyDescent="0.2">
      <c r="A2" s="56"/>
      <c r="B2" s="115" t="s">
        <v>390</v>
      </c>
      <c r="C2" s="115"/>
      <c r="D2" s="115"/>
      <c r="E2" s="115"/>
      <c r="F2" s="115"/>
      <c r="G2" s="115"/>
      <c r="H2" s="115"/>
      <c r="I2" s="115"/>
      <c r="J2" s="117"/>
      <c r="K2" s="118"/>
    </row>
    <row r="3" spans="1:11" x14ac:dyDescent="0.2">
      <c r="A3" s="56"/>
      <c r="B3" s="115" t="s">
        <v>391</v>
      </c>
      <c r="C3" s="115"/>
      <c r="D3" s="115"/>
      <c r="E3" s="115"/>
      <c r="F3" s="115"/>
      <c r="G3" s="115"/>
      <c r="H3" s="115"/>
      <c r="I3" s="115"/>
      <c r="J3" s="117"/>
      <c r="K3" s="118"/>
    </row>
    <row r="4" spans="1:11" ht="15" customHeight="1" x14ac:dyDescent="0.2">
      <c r="A4" s="56"/>
      <c r="B4" s="115" t="s">
        <v>392</v>
      </c>
      <c r="C4" s="115"/>
      <c r="D4" s="115"/>
      <c r="E4" s="115"/>
      <c r="F4" s="115"/>
      <c r="G4" s="115"/>
      <c r="H4" s="115"/>
      <c r="I4" s="115"/>
      <c r="J4" s="117"/>
      <c r="K4" s="118"/>
    </row>
    <row r="5" spans="1:11" ht="14.25" customHeight="1" x14ac:dyDescent="0.2">
      <c r="A5" s="56"/>
      <c r="B5" s="115" t="s">
        <v>486</v>
      </c>
      <c r="C5" s="115"/>
      <c r="D5" s="115"/>
      <c r="E5" s="115"/>
      <c r="F5" s="115"/>
      <c r="G5" s="115"/>
      <c r="H5" s="115"/>
      <c r="I5" s="115"/>
      <c r="J5" s="117"/>
      <c r="K5" s="118"/>
    </row>
    <row r="6" spans="1:11" ht="13.5" thickBot="1" x14ac:dyDescent="0.25">
      <c r="A6" s="107" t="s">
        <v>510</v>
      </c>
      <c r="B6" s="108"/>
      <c r="C6" s="116" t="s">
        <v>531</v>
      </c>
      <c r="D6" s="116"/>
      <c r="E6" s="116"/>
      <c r="F6" s="116"/>
      <c r="G6" s="116"/>
      <c r="H6" s="100"/>
      <c r="I6" s="101"/>
      <c r="J6" s="120"/>
      <c r="K6" s="121"/>
    </row>
    <row r="7" spans="1:11" x14ac:dyDescent="0.2">
      <c r="A7" s="109" t="s">
        <v>421</v>
      </c>
      <c r="B7" s="110" t="s">
        <v>422</v>
      </c>
      <c r="C7" s="110" t="s">
        <v>488</v>
      </c>
      <c r="D7" s="110" t="s">
        <v>418</v>
      </c>
      <c r="E7" s="110" t="s">
        <v>419</v>
      </c>
      <c r="F7" s="110" t="s">
        <v>423</v>
      </c>
      <c r="G7" s="110" t="s">
        <v>420</v>
      </c>
      <c r="H7" s="111" t="s">
        <v>424</v>
      </c>
      <c r="I7" s="111"/>
      <c r="J7" s="111"/>
      <c r="K7" s="112"/>
    </row>
    <row r="8" spans="1:11" ht="27" customHeight="1" x14ac:dyDescent="0.2">
      <c r="A8" s="113"/>
      <c r="B8" s="114"/>
      <c r="C8" s="114"/>
      <c r="D8" s="114"/>
      <c r="E8" s="114"/>
      <c r="F8" s="114"/>
      <c r="G8" s="114"/>
      <c r="H8" s="47" t="s">
        <v>393</v>
      </c>
      <c r="I8" s="48" t="s">
        <v>394</v>
      </c>
      <c r="J8" s="49" t="s">
        <v>395</v>
      </c>
      <c r="K8" s="50" t="s">
        <v>396</v>
      </c>
    </row>
    <row r="9" spans="1:11" ht="13.5" thickBot="1" x14ac:dyDescent="0.25">
      <c r="A9" s="51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102" t="s">
        <v>397</v>
      </c>
      <c r="I9" s="102" t="s">
        <v>398</v>
      </c>
      <c r="J9" s="102" t="s">
        <v>399</v>
      </c>
      <c r="K9" s="103" t="s">
        <v>400</v>
      </c>
    </row>
    <row r="10" spans="1:11" x14ac:dyDescent="0.2">
      <c r="A10" s="73"/>
      <c r="B10" s="74"/>
      <c r="C10" s="74"/>
      <c r="D10" s="74"/>
      <c r="E10" s="74"/>
      <c r="F10" s="74"/>
      <c r="G10" s="74"/>
      <c r="H10" s="75"/>
      <c r="I10" s="75"/>
      <c r="J10" s="75"/>
      <c r="K10" s="76"/>
    </row>
    <row r="11" spans="1:11" s="35" customFormat="1" ht="12.75" customHeight="1" x14ac:dyDescent="0.2">
      <c r="A11" s="15"/>
      <c r="B11" s="2" t="s">
        <v>401</v>
      </c>
      <c r="C11" s="77">
        <f>C13+C14+C15+C16+C17+C18</f>
        <v>196054822058</v>
      </c>
      <c r="D11" s="77">
        <f t="shared" ref="D11:G11" si="0">D13+D14+D15+D16+D17+D18</f>
        <v>143830463406</v>
      </c>
      <c r="E11" s="77">
        <f t="shared" si="0"/>
        <v>120844112511</v>
      </c>
      <c r="F11" s="77">
        <f t="shared" si="0"/>
        <v>103535396991</v>
      </c>
      <c r="G11" s="77">
        <f t="shared" si="0"/>
        <v>100550145430.99001</v>
      </c>
      <c r="H11" s="78">
        <f>D11/C11*100</f>
        <v>73.362369716899806</v>
      </c>
      <c r="I11" s="78">
        <f>E11/D11*100</f>
        <v>84.018440634433006</v>
      </c>
      <c r="J11" s="78">
        <f>F11/E11*100</f>
        <v>85.676823503979605</v>
      </c>
      <c r="K11" s="79">
        <f>G11/F11*100</f>
        <v>97.116685069291336</v>
      </c>
    </row>
    <row r="12" spans="1:11" s="35" customFormat="1" x14ac:dyDescent="0.2">
      <c r="A12" s="65"/>
      <c r="B12" s="66"/>
      <c r="C12" s="80"/>
      <c r="D12" s="80"/>
      <c r="E12" s="80"/>
      <c r="F12" s="80"/>
      <c r="G12" s="80"/>
      <c r="H12" s="81"/>
      <c r="I12" s="81"/>
      <c r="J12" s="81"/>
      <c r="K12" s="82"/>
    </row>
    <row r="13" spans="1:11" s="44" customFormat="1" ht="11.25" x14ac:dyDescent="0.2">
      <c r="A13" s="1" t="s">
        <v>402</v>
      </c>
      <c r="B13" s="2" t="s">
        <v>403</v>
      </c>
      <c r="C13" s="77">
        <f>C22+C152+C169</f>
        <v>119898254730</v>
      </c>
      <c r="D13" s="77">
        <f>D22+D152+D169</f>
        <v>99654042470</v>
      </c>
      <c r="E13" s="77">
        <f>E22+E152+E169</f>
        <v>86684938206</v>
      </c>
      <c r="F13" s="77">
        <f>F22+F152+F169</f>
        <v>82895702121.179993</v>
      </c>
      <c r="G13" s="77">
        <f>G22+G152+G169</f>
        <v>81807016089.679993</v>
      </c>
      <c r="H13" s="78">
        <f t="shared" ref="H13:H75" si="1">D13/C13*100</f>
        <v>83.115507139292291</v>
      </c>
      <c r="I13" s="78">
        <f t="shared" ref="I13:I75" si="2">E13/D13*100</f>
        <v>86.985872381540133</v>
      </c>
      <c r="J13" s="78">
        <f t="shared" ref="J13:J75" si="3">F13/E13*100</f>
        <v>95.628726093320637</v>
      </c>
      <c r="K13" s="79">
        <f t="shared" ref="K13:K75" si="4">G13/F13*100</f>
        <v>98.686679763073215</v>
      </c>
    </row>
    <row r="14" spans="1:11" s="44" customFormat="1" ht="11.25" x14ac:dyDescent="0.2">
      <c r="A14" s="1" t="s">
        <v>404</v>
      </c>
      <c r="B14" s="2" t="s">
        <v>405</v>
      </c>
      <c r="C14" s="77">
        <f>C26+C212+C216</f>
        <v>31615141070</v>
      </c>
      <c r="D14" s="77">
        <f>D26+D212+D216</f>
        <v>24180975029</v>
      </c>
      <c r="E14" s="77">
        <f>E26+E212+E216</f>
        <v>19205419453</v>
      </c>
      <c r="F14" s="77">
        <f>F26+F212+F216</f>
        <v>13033384459.49</v>
      </c>
      <c r="G14" s="77">
        <f>G26+G212+G216</f>
        <v>12123462524.990002</v>
      </c>
      <c r="H14" s="78">
        <f t="shared" si="1"/>
        <v>76.485425054597115</v>
      </c>
      <c r="I14" s="78">
        <f t="shared" si="2"/>
        <v>79.423676795361359</v>
      </c>
      <c r="J14" s="78">
        <f t="shared" si="3"/>
        <v>67.863055484862684</v>
      </c>
      <c r="K14" s="79">
        <f t="shared" si="4"/>
        <v>93.018529167706262</v>
      </c>
    </row>
    <row r="15" spans="1:11" s="44" customFormat="1" ht="11.25" x14ac:dyDescent="0.2">
      <c r="A15" s="1" t="s">
        <v>406</v>
      </c>
      <c r="B15" s="57" t="s">
        <v>407</v>
      </c>
      <c r="C15" s="77">
        <f>C23+C158+C188</f>
        <v>34184219861</v>
      </c>
      <c r="D15" s="77">
        <f>D23+D158+D188</f>
        <v>14859475396</v>
      </c>
      <c r="E15" s="77">
        <f>E23+E158+E188</f>
        <v>10867573290</v>
      </c>
      <c r="F15" s="77">
        <f>F23+F158+F188</f>
        <v>6890387184.3400002</v>
      </c>
      <c r="G15" s="77">
        <f>G23+G158+G188</f>
        <v>6038770590.3299999</v>
      </c>
      <c r="H15" s="78">
        <f t="shared" si="1"/>
        <v>43.46881530841322</v>
      </c>
      <c r="I15" s="78">
        <f t="shared" si="2"/>
        <v>73.135645777410318</v>
      </c>
      <c r="J15" s="78">
        <f t="shared" si="3"/>
        <v>63.403181192992911</v>
      </c>
      <c r="K15" s="79">
        <f t="shared" si="4"/>
        <v>87.640511756066545</v>
      </c>
    </row>
    <row r="16" spans="1:11" s="44" customFormat="1" ht="22.5" x14ac:dyDescent="0.2">
      <c r="A16" s="1" t="s">
        <v>408</v>
      </c>
      <c r="B16" s="57" t="s">
        <v>409</v>
      </c>
      <c r="C16" s="77">
        <f>C24+C163+C202</f>
        <v>8000000000</v>
      </c>
      <c r="D16" s="77">
        <f>D24+D163+D202</f>
        <v>4916554477</v>
      </c>
      <c r="E16" s="77">
        <f>E24+E163+E202</f>
        <v>3930274562</v>
      </c>
      <c r="F16" s="77">
        <f>F24+F163+F202</f>
        <v>576396225.99000001</v>
      </c>
      <c r="G16" s="77">
        <f>G24+G163+G202</f>
        <v>576396225.99000001</v>
      </c>
      <c r="H16" s="78">
        <f t="shared" si="1"/>
        <v>61.456930962500003</v>
      </c>
      <c r="I16" s="78">
        <f t="shared" si="2"/>
        <v>79.939611782725294</v>
      </c>
      <c r="J16" s="78">
        <f t="shared" si="3"/>
        <v>14.665546055303807</v>
      </c>
      <c r="K16" s="79">
        <f t="shared" si="4"/>
        <v>100</v>
      </c>
    </row>
    <row r="17" spans="1:11" s="44" customFormat="1" ht="22.5" x14ac:dyDescent="0.2">
      <c r="A17" s="1" t="s">
        <v>410</v>
      </c>
      <c r="B17" s="57" t="s">
        <v>411</v>
      </c>
      <c r="C17" s="77">
        <f>C25</f>
        <v>357206397</v>
      </c>
      <c r="D17" s="77">
        <f t="shared" ref="D17:G17" si="5">D25</f>
        <v>219416034</v>
      </c>
      <c r="E17" s="77">
        <f t="shared" si="5"/>
        <v>155907000</v>
      </c>
      <c r="F17" s="77">
        <f t="shared" si="5"/>
        <v>139527000</v>
      </c>
      <c r="G17" s="77">
        <f t="shared" si="5"/>
        <v>4500000</v>
      </c>
      <c r="H17" s="78">
        <f t="shared" si="1"/>
        <v>61.425561200125991</v>
      </c>
      <c r="I17" s="78">
        <f t="shared" si="2"/>
        <v>71.055427061451667</v>
      </c>
      <c r="J17" s="78">
        <f t="shared" si="3"/>
        <v>89.49373665069561</v>
      </c>
      <c r="K17" s="79">
        <f t="shared" si="4"/>
        <v>3.2251822227955884</v>
      </c>
    </row>
    <row r="18" spans="1:11" s="44" customFormat="1" ht="11.25" x14ac:dyDescent="0.2">
      <c r="A18" s="1" t="s">
        <v>412</v>
      </c>
      <c r="B18" s="2" t="s">
        <v>413</v>
      </c>
      <c r="C18" s="16">
        <f>C208</f>
        <v>2000000000</v>
      </c>
      <c r="D18" s="16">
        <f t="shared" ref="D18:G18" si="6">D208</f>
        <v>0</v>
      </c>
      <c r="E18" s="16">
        <f t="shared" si="6"/>
        <v>0</v>
      </c>
      <c r="F18" s="16">
        <f t="shared" si="6"/>
        <v>0</v>
      </c>
      <c r="G18" s="16">
        <f t="shared" si="6"/>
        <v>0</v>
      </c>
      <c r="H18" s="78">
        <f t="shared" si="1"/>
        <v>0</v>
      </c>
      <c r="I18" s="78">
        <v>0</v>
      </c>
      <c r="J18" s="78">
        <v>0</v>
      </c>
      <c r="K18" s="79">
        <v>0</v>
      </c>
    </row>
    <row r="19" spans="1:11" s="44" customFormat="1" ht="11.25" x14ac:dyDescent="0.2">
      <c r="A19" s="83"/>
      <c r="B19" s="66"/>
      <c r="C19" s="19"/>
      <c r="D19" s="19"/>
      <c r="E19" s="19"/>
      <c r="F19" s="19"/>
      <c r="G19" s="19"/>
      <c r="H19" s="84"/>
      <c r="I19" s="84"/>
      <c r="J19" s="84"/>
      <c r="K19" s="85"/>
    </row>
    <row r="20" spans="1:11" s="44" customFormat="1" ht="11.25" x14ac:dyDescent="0.2">
      <c r="A20" s="7" t="s">
        <v>15</v>
      </c>
      <c r="B20" s="8" t="s">
        <v>16</v>
      </c>
      <c r="C20" s="16">
        <f>C22+C23+C24+C25+C26</f>
        <v>95016493514</v>
      </c>
      <c r="D20" s="16">
        <v>84954200919</v>
      </c>
      <c r="E20" s="16">
        <v>71091844690</v>
      </c>
      <c r="F20" s="16">
        <v>65736446816</v>
      </c>
      <c r="G20" s="16">
        <v>64428627708.110001</v>
      </c>
      <c r="H20" s="78">
        <f t="shared" si="1"/>
        <v>89.409951659058649</v>
      </c>
      <c r="I20" s="78">
        <f t="shared" si="2"/>
        <v>83.682553565282632</v>
      </c>
      <c r="J20" s="78">
        <f t="shared" si="3"/>
        <v>92.466930774756918</v>
      </c>
      <c r="K20" s="79">
        <f t="shared" si="4"/>
        <v>98.010511411499536</v>
      </c>
    </row>
    <row r="21" spans="1:11" s="44" customFormat="1" ht="11.25" x14ac:dyDescent="0.2">
      <c r="A21" s="7"/>
      <c r="B21" s="8"/>
      <c r="C21" s="16"/>
      <c r="D21" s="16"/>
      <c r="E21" s="16"/>
      <c r="F21" s="16"/>
      <c r="G21" s="16"/>
      <c r="H21" s="78"/>
      <c r="I21" s="78"/>
      <c r="J21" s="78"/>
      <c r="K21" s="79"/>
    </row>
    <row r="22" spans="1:11" s="44" customFormat="1" ht="11.25" x14ac:dyDescent="0.2">
      <c r="A22" s="7" t="s">
        <v>19</v>
      </c>
      <c r="B22" s="8" t="s">
        <v>20</v>
      </c>
      <c r="C22" s="16">
        <f>C28+C58</f>
        <v>78494494510</v>
      </c>
      <c r="D22" s="16">
        <f t="shared" ref="D22:G22" si="7">D28+D58</f>
        <v>73708654079</v>
      </c>
      <c r="E22" s="16">
        <f t="shared" si="7"/>
        <v>61188755306</v>
      </c>
      <c r="F22" s="16">
        <f t="shared" si="7"/>
        <v>58390219087.839996</v>
      </c>
      <c r="G22" s="16">
        <f t="shared" si="7"/>
        <v>57313976631.339996</v>
      </c>
      <c r="H22" s="78">
        <f t="shared" si="1"/>
        <v>93.902960378462851</v>
      </c>
      <c r="I22" s="78">
        <f t="shared" si="2"/>
        <v>83.014343526634832</v>
      </c>
      <c r="J22" s="78">
        <f t="shared" si="3"/>
        <v>95.426388060739669</v>
      </c>
      <c r="K22" s="79">
        <f t="shared" si="4"/>
        <v>98.156810381408334</v>
      </c>
    </row>
    <row r="23" spans="1:11" s="44" customFormat="1" ht="22.5" x14ac:dyDescent="0.2">
      <c r="A23" s="7" t="s">
        <v>429</v>
      </c>
      <c r="B23" s="58" t="s">
        <v>430</v>
      </c>
      <c r="C23" s="16">
        <f>C75</f>
        <v>737558772</v>
      </c>
      <c r="D23" s="16">
        <f t="shared" ref="D23:G23" si="8">D75</f>
        <v>623831194</v>
      </c>
      <c r="E23" s="16">
        <f t="shared" si="8"/>
        <v>384408623</v>
      </c>
      <c r="F23" s="16">
        <f t="shared" si="8"/>
        <v>242324919.88</v>
      </c>
      <c r="G23" s="16">
        <f t="shared" si="8"/>
        <v>242324919.88</v>
      </c>
      <c r="H23" s="78">
        <f t="shared" si="1"/>
        <v>84.580540247442144</v>
      </c>
      <c r="I23" s="78">
        <f t="shared" si="2"/>
        <v>61.620615752664655</v>
      </c>
      <c r="J23" s="78">
        <f t="shared" si="3"/>
        <v>63.03836734692603</v>
      </c>
      <c r="K23" s="79">
        <f t="shared" si="4"/>
        <v>100</v>
      </c>
    </row>
    <row r="24" spans="1:11" s="44" customFormat="1" ht="11.25" x14ac:dyDescent="0.2">
      <c r="A24" s="7" t="s">
        <v>105</v>
      </c>
      <c r="B24" s="58" t="s">
        <v>106</v>
      </c>
      <c r="C24" s="16">
        <f>C88</f>
        <v>1000000000</v>
      </c>
      <c r="D24" s="16">
        <f t="shared" ref="D24:G24" si="9">D88</f>
        <v>760342918</v>
      </c>
      <c r="E24" s="16">
        <f t="shared" si="9"/>
        <v>454383008</v>
      </c>
      <c r="F24" s="16">
        <f t="shared" si="9"/>
        <v>312739829</v>
      </c>
      <c r="G24" s="16">
        <f t="shared" si="9"/>
        <v>312739829</v>
      </c>
      <c r="H24" s="78">
        <f t="shared" si="1"/>
        <v>76.034291799999991</v>
      </c>
      <c r="I24" s="78">
        <f t="shared" si="2"/>
        <v>59.760273587502532</v>
      </c>
      <c r="J24" s="78">
        <f t="shared" si="3"/>
        <v>68.827360067126449</v>
      </c>
      <c r="K24" s="79">
        <f t="shared" si="4"/>
        <v>100</v>
      </c>
    </row>
    <row r="25" spans="1:11" s="44" customFormat="1" ht="22.5" x14ac:dyDescent="0.2">
      <c r="A25" s="7" t="s">
        <v>523</v>
      </c>
      <c r="B25" s="58" t="s">
        <v>524</v>
      </c>
      <c r="C25" s="16">
        <f>C93</f>
        <v>357206397</v>
      </c>
      <c r="D25" s="16">
        <f t="shared" ref="D25:G25" si="10">D93</f>
        <v>219416034</v>
      </c>
      <c r="E25" s="16">
        <f t="shared" si="10"/>
        <v>155907000</v>
      </c>
      <c r="F25" s="16">
        <f t="shared" si="10"/>
        <v>139527000</v>
      </c>
      <c r="G25" s="16">
        <f t="shared" si="10"/>
        <v>4500000</v>
      </c>
      <c r="H25" s="78">
        <f t="shared" si="1"/>
        <v>61.425561200125991</v>
      </c>
      <c r="I25" s="78">
        <f t="shared" si="2"/>
        <v>71.055427061451667</v>
      </c>
      <c r="J25" s="78">
        <f t="shared" si="3"/>
        <v>89.49373665069561</v>
      </c>
      <c r="K25" s="79">
        <f t="shared" si="4"/>
        <v>3.2251822227955884</v>
      </c>
    </row>
    <row r="26" spans="1:11" s="44" customFormat="1" ht="11.25" x14ac:dyDescent="0.2">
      <c r="A26" s="7" t="s">
        <v>116</v>
      </c>
      <c r="B26" s="58" t="s">
        <v>117</v>
      </c>
      <c r="C26" s="16">
        <f>C97</f>
        <v>14427233835</v>
      </c>
      <c r="D26" s="16">
        <f t="shared" ref="D26:G26" si="11">D97</f>
        <v>9641956694</v>
      </c>
      <c r="E26" s="16">
        <f t="shared" si="11"/>
        <v>8908390753</v>
      </c>
      <c r="F26" s="16">
        <f t="shared" si="11"/>
        <v>6651635979.2799997</v>
      </c>
      <c r="G26" s="16">
        <f t="shared" si="11"/>
        <v>6555086327.8900003</v>
      </c>
      <c r="H26" s="78">
        <f t="shared" si="1"/>
        <v>66.831638027581747</v>
      </c>
      <c r="I26" s="78">
        <f t="shared" si="2"/>
        <v>92.391939060911938</v>
      </c>
      <c r="J26" s="78">
        <f t="shared" si="3"/>
        <v>74.667088183575544</v>
      </c>
      <c r="K26" s="79">
        <f t="shared" si="4"/>
        <v>98.548482633584371</v>
      </c>
    </row>
    <row r="27" spans="1:11" s="44" customFormat="1" ht="11.25" x14ac:dyDescent="0.2">
      <c r="A27" s="18"/>
      <c r="B27" s="61"/>
      <c r="C27" s="20"/>
      <c r="D27" s="20"/>
      <c r="E27" s="20"/>
      <c r="F27" s="20"/>
      <c r="G27" s="20"/>
      <c r="H27" s="84"/>
      <c r="I27" s="84"/>
      <c r="J27" s="84"/>
      <c r="K27" s="85"/>
    </row>
    <row r="28" spans="1:11" s="46" customFormat="1" ht="11.25" x14ac:dyDescent="0.2">
      <c r="A28" s="7" t="s">
        <v>22</v>
      </c>
      <c r="B28" s="58" t="s">
        <v>23</v>
      </c>
      <c r="C28" s="16">
        <f>C29+C43+C49</f>
        <v>67585554576</v>
      </c>
      <c r="D28" s="16">
        <f t="shared" ref="D28:G28" si="12">D29+D43+D49</f>
        <v>64076437170</v>
      </c>
      <c r="E28" s="16">
        <f t="shared" si="12"/>
        <v>53709903001</v>
      </c>
      <c r="F28" s="16">
        <f t="shared" si="12"/>
        <v>53567335875</v>
      </c>
      <c r="G28" s="16">
        <f t="shared" si="12"/>
        <v>52685055732</v>
      </c>
      <c r="H28" s="78">
        <f t="shared" si="1"/>
        <v>94.807888419330794</v>
      </c>
      <c r="I28" s="78">
        <f t="shared" si="2"/>
        <v>83.821612706872656</v>
      </c>
      <c r="J28" s="78">
        <f t="shared" si="3"/>
        <v>99.734560820194844</v>
      </c>
      <c r="K28" s="79">
        <f t="shared" si="4"/>
        <v>98.352951236815642</v>
      </c>
    </row>
    <row r="29" spans="1:11" s="45" customFormat="1" ht="22.5" x14ac:dyDescent="0.2">
      <c r="A29" s="17" t="s">
        <v>25</v>
      </c>
      <c r="B29" s="60" t="s">
        <v>26</v>
      </c>
      <c r="C29" s="9">
        <f>C30+C31+C32+C33+C34+C35+C36+C37+C38+C39+C40+C41+C42</f>
        <v>32900938105</v>
      </c>
      <c r="D29" s="9">
        <f t="shared" ref="D29:G29" si="13">D30+D31+D32+D33+D34+D35+D36+D37+D38+D39+D40+D41+D42</f>
        <v>29612861606</v>
      </c>
      <c r="E29" s="9">
        <f t="shared" si="13"/>
        <v>29601215109</v>
      </c>
      <c r="F29" s="9">
        <f t="shared" si="13"/>
        <v>29601215109</v>
      </c>
      <c r="G29" s="9">
        <f t="shared" si="13"/>
        <v>29601215109</v>
      </c>
      <c r="H29" s="86">
        <f t="shared" si="1"/>
        <v>90.006131471064933</v>
      </c>
      <c r="I29" s="86">
        <f t="shared" si="2"/>
        <v>99.960670815421494</v>
      </c>
      <c r="J29" s="86">
        <f t="shared" si="3"/>
        <v>100</v>
      </c>
      <c r="K29" s="87">
        <f t="shared" si="4"/>
        <v>100</v>
      </c>
    </row>
    <row r="30" spans="1:11" s="44" customFormat="1" ht="11.25" x14ac:dyDescent="0.2">
      <c r="A30" s="18" t="s">
        <v>28</v>
      </c>
      <c r="B30" s="61" t="s">
        <v>29</v>
      </c>
      <c r="C30" s="20">
        <v>26043269143</v>
      </c>
      <c r="D30" s="20">
        <v>23549331627</v>
      </c>
      <c r="E30" s="20">
        <v>23549331627</v>
      </c>
      <c r="F30" s="20">
        <v>23549331627</v>
      </c>
      <c r="G30" s="20">
        <v>23549331627</v>
      </c>
      <c r="H30" s="84">
        <f t="shared" si="1"/>
        <v>90.423869206641712</v>
      </c>
      <c r="I30" s="84">
        <f t="shared" si="2"/>
        <v>100</v>
      </c>
      <c r="J30" s="84">
        <f t="shared" si="3"/>
        <v>100</v>
      </c>
      <c r="K30" s="85">
        <f t="shared" si="4"/>
        <v>100</v>
      </c>
    </row>
    <row r="31" spans="1:11" s="44" customFormat="1" ht="11.25" x14ac:dyDescent="0.2">
      <c r="A31" s="18" t="s">
        <v>30</v>
      </c>
      <c r="B31" s="61" t="s">
        <v>31</v>
      </c>
      <c r="C31" s="20">
        <v>937566567</v>
      </c>
      <c r="D31" s="20">
        <v>914551992</v>
      </c>
      <c r="E31" s="20">
        <v>914551992</v>
      </c>
      <c r="F31" s="20">
        <v>914551992</v>
      </c>
      <c r="G31" s="20">
        <v>914551992</v>
      </c>
      <c r="H31" s="84">
        <f t="shared" si="1"/>
        <v>97.545286296455586</v>
      </c>
      <c r="I31" s="84">
        <f t="shared" si="2"/>
        <v>100</v>
      </c>
      <c r="J31" s="84">
        <f t="shared" si="3"/>
        <v>100</v>
      </c>
      <c r="K31" s="85">
        <f t="shared" si="4"/>
        <v>100</v>
      </c>
    </row>
    <row r="32" spans="1:11" s="44" customFormat="1" ht="11.25" x14ac:dyDescent="0.2">
      <c r="A32" s="18" t="s">
        <v>32</v>
      </c>
      <c r="B32" s="61" t="s">
        <v>33</v>
      </c>
      <c r="C32" s="20">
        <v>171000000</v>
      </c>
      <c r="D32" s="20">
        <v>84399803</v>
      </c>
      <c r="E32" s="20">
        <v>84399803</v>
      </c>
      <c r="F32" s="20">
        <v>84399803</v>
      </c>
      <c r="G32" s="20">
        <v>84399803</v>
      </c>
      <c r="H32" s="84">
        <f t="shared" si="1"/>
        <v>49.356609941520468</v>
      </c>
      <c r="I32" s="84">
        <f t="shared" si="2"/>
        <v>100</v>
      </c>
      <c r="J32" s="84">
        <f t="shared" si="3"/>
        <v>100</v>
      </c>
      <c r="K32" s="85">
        <f t="shared" si="4"/>
        <v>100</v>
      </c>
    </row>
    <row r="33" spans="1:11" s="44" customFormat="1" ht="11.25" x14ac:dyDescent="0.2">
      <c r="A33" s="18" t="s">
        <v>34</v>
      </c>
      <c r="B33" s="61" t="s">
        <v>35</v>
      </c>
      <c r="C33" s="20">
        <v>25095007</v>
      </c>
      <c r="D33" s="20">
        <v>25064593</v>
      </c>
      <c r="E33" s="20">
        <v>25064593</v>
      </c>
      <c r="F33" s="20">
        <v>25064593</v>
      </c>
      <c r="G33" s="20">
        <v>25064593</v>
      </c>
      <c r="H33" s="84">
        <f t="shared" si="1"/>
        <v>99.878804576543857</v>
      </c>
      <c r="I33" s="84">
        <f t="shared" si="2"/>
        <v>100</v>
      </c>
      <c r="J33" s="84">
        <f t="shared" si="3"/>
        <v>100</v>
      </c>
      <c r="K33" s="85">
        <f t="shared" si="4"/>
        <v>100</v>
      </c>
    </row>
    <row r="34" spans="1:11" s="44" customFormat="1" ht="12" thickBot="1" x14ac:dyDescent="0.25">
      <c r="A34" s="29" t="s">
        <v>36</v>
      </c>
      <c r="B34" s="63" t="s">
        <v>37</v>
      </c>
      <c r="C34" s="30">
        <v>2370948621</v>
      </c>
      <c r="D34" s="30">
        <v>2271298481</v>
      </c>
      <c r="E34" s="30">
        <v>2271298481</v>
      </c>
      <c r="F34" s="30">
        <v>2271298481</v>
      </c>
      <c r="G34" s="30">
        <v>2271298481</v>
      </c>
      <c r="H34" s="88">
        <f t="shared" si="1"/>
        <v>95.797035029887297</v>
      </c>
      <c r="I34" s="88">
        <f t="shared" si="2"/>
        <v>100</v>
      </c>
      <c r="J34" s="88">
        <f t="shared" si="3"/>
        <v>100</v>
      </c>
      <c r="K34" s="89">
        <f t="shared" si="4"/>
        <v>100</v>
      </c>
    </row>
    <row r="35" spans="1:11" s="44" customFormat="1" ht="11.25" x14ac:dyDescent="0.2">
      <c r="A35" s="23" t="s">
        <v>38</v>
      </c>
      <c r="B35" s="70" t="s">
        <v>39</v>
      </c>
      <c r="C35" s="24">
        <v>259093482</v>
      </c>
      <c r="D35" s="24">
        <v>259046176</v>
      </c>
      <c r="E35" s="24">
        <v>259046176</v>
      </c>
      <c r="F35" s="24">
        <v>259046176</v>
      </c>
      <c r="G35" s="24">
        <v>259046176</v>
      </c>
      <c r="H35" s="90">
        <f t="shared" si="1"/>
        <v>99.981741725173919</v>
      </c>
      <c r="I35" s="90">
        <f t="shared" si="2"/>
        <v>100</v>
      </c>
      <c r="J35" s="90">
        <f t="shared" si="3"/>
        <v>100</v>
      </c>
      <c r="K35" s="91">
        <f t="shared" si="4"/>
        <v>100</v>
      </c>
    </row>
    <row r="36" spans="1:11" s="44" customFormat="1" ht="11.25" x14ac:dyDescent="0.2">
      <c r="A36" s="18" t="s">
        <v>40</v>
      </c>
      <c r="B36" s="61" t="s">
        <v>41</v>
      </c>
      <c r="C36" s="20">
        <v>44546873</v>
      </c>
      <c r="D36" s="20">
        <v>30332694</v>
      </c>
      <c r="E36" s="20">
        <v>30332694</v>
      </c>
      <c r="F36" s="20">
        <v>30332694</v>
      </c>
      <c r="G36" s="20">
        <v>30332694</v>
      </c>
      <c r="H36" s="84">
        <f t="shared" si="1"/>
        <v>68.091634624948867</v>
      </c>
      <c r="I36" s="84">
        <f t="shared" si="2"/>
        <v>100</v>
      </c>
      <c r="J36" s="84">
        <f t="shared" si="3"/>
        <v>100</v>
      </c>
      <c r="K36" s="85">
        <f t="shared" si="4"/>
        <v>100</v>
      </c>
    </row>
    <row r="37" spans="1:11" s="44" customFormat="1" ht="11.25" x14ac:dyDescent="0.2">
      <c r="A37" s="18" t="s">
        <v>42</v>
      </c>
      <c r="B37" s="61" t="s">
        <v>43</v>
      </c>
      <c r="C37" s="20">
        <v>110293772</v>
      </c>
      <c r="D37" s="20">
        <v>97574016</v>
      </c>
      <c r="E37" s="20">
        <v>97574016</v>
      </c>
      <c r="F37" s="20">
        <v>97574016</v>
      </c>
      <c r="G37" s="20">
        <v>97574016</v>
      </c>
      <c r="H37" s="84">
        <f t="shared" si="1"/>
        <v>88.467385084989203</v>
      </c>
      <c r="I37" s="84">
        <f t="shared" si="2"/>
        <v>100</v>
      </c>
      <c r="J37" s="84">
        <f t="shared" si="3"/>
        <v>100</v>
      </c>
      <c r="K37" s="85">
        <f t="shared" si="4"/>
        <v>100</v>
      </c>
    </row>
    <row r="38" spans="1:11" s="44" customFormat="1" ht="11.25" x14ac:dyDescent="0.2">
      <c r="A38" s="18" t="s">
        <v>44</v>
      </c>
      <c r="B38" s="61" t="s">
        <v>45</v>
      </c>
      <c r="C38" s="20">
        <v>430470757</v>
      </c>
      <c r="D38" s="20">
        <v>289867366</v>
      </c>
      <c r="E38" s="20">
        <v>289867366</v>
      </c>
      <c r="F38" s="20">
        <v>289867366</v>
      </c>
      <c r="G38" s="20">
        <v>289867366</v>
      </c>
      <c r="H38" s="84">
        <f t="shared" si="1"/>
        <v>67.337295573831511</v>
      </c>
      <c r="I38" s="84">
        <f t="shared" si="2"/>
        <v>100</v>
      </c>
      <c r="J38" s="84">
        <f t="shared" si="3"/>
        <v>100</v>
      </c>
      <c r="K38" s="85">
        <f t="shared" si="4"/>
        <v>100</v>
      </c>
    </row>
    <row r="39" spans="1:11" s="44" customFormat="1" ht="11.25" x14ac:dyDescent="0.2">
      <c r="A39" s="18" t="s">
        <v>46</v>
      </c>
      <c r="B39" s="61" t="s">
        <v>47</v>
      </c>
      <c r="C39" s="20">
        <v>1444255910</v>
      </c>
      <c r="D39" s="20">
        <v>1208553979</v>
      </c>
      <c r="E39" s="20">
        <v>1208553979</v>
      </c>
      <c r="F39" s="20">
        <v>1208553979</v>
      </c>
      <c r="G39" s="20">
        <v>1208553979</v>
      </c>
      <c r="H39" s="84">
        <f t="shared" si="1"/>
        <v>83.680043864248404</v>
      </c>
      <c r="I39" s="84">
        <f t="shared" si="2"/>
        <v>100</v>
      </c>
      <c r="J39" s="84">
        <f t="shared" si="3"/>
        <v>100</v>
      </c>
      <c r="K39" s="85">
        <f t="shared" si="4"/>
        <v>100</v>
      </c>
    </row>
    <row r="40" spans="1:11" s="44" customFormat="1" ht="11.25" x14ac:dyDescent="0.2">
      <c r="A40" s="18" t="s">
        <v>48</v>
      </c>
      <c r="B40" s="61" t="s">
        <v>49</v>
      </c>
      <c r="C40" s="20">
        <v>418734639</v>
      </c>
      <c r="D40" s="20">
        <v>286170328</v>
      </c>
      <c r="E40" s="20">
        <v>286170328</v>
      </c>
      <c r="F40" s="20">
        <v>286170328</v>
      </c>
      <c r="G40" s="20">
        <v>286170328</v>
      </c>
      <c r="H40" s="84">
        <f t="shared" si="1"/>
        <v>68.34168978315644</v>
      </c>
      <c r="I40" s="84">
        <f t="shared" si="2"/>
        <v>100</v>
      </c>
      <c r="J40" s="84">
        <f t="shared" si="3"/>
        <v>100</v>
      </c>
      <c r="K40" s="85">
        <f t="shared" si="4"/>
        <v>100</v>
      </c>
    </row>
    <row r="41" spans="1:11" s="44" customFormat="1" ht="14.25" customHeight="1" x14ac:dyDescent="0.2">
      <c r="A41" s="18" t="s">
        <v>489</v>
      </c>
      <c r="B41" s="61" t="s">
        <v>490</v>
      </c>
      <c r="C41" s="20">
        <v>296663334</v>
      </c>
      <c r="D41" s="20">
        <v>296500802</v>
      </c>
      <c r="E41" s="20">
        <v>296500802</v>
      </c>
      <c r="F41" s="20">
        <v>296500802</v>
      </c>
      <c r="G41" s="20">
        <v>296500802</v>
      </c>
      <c r="H41" s="84">
        <f t="shared" si="1"/>
        <v>99.945213317126687</v>
      </c>
      <c r="I41" s="84">
        <f t="shared" si="2"/>
        <v>100</v>
      </c>
      <c r="J41" s="84">
        <f t="shared" si="3"/>
        <v>100</v>
      </c>
      <c r="K41" s="85">
        <f t="shared" si="4"/>
        <v>100</v>
      </c>
    </row>
    <row r="42" spans="1:11" s="44" customFormat="1" ht="11.25" x14ac:dyDescent="0.2">
      <c r="A42" s="18" t="s">
        <v>50</v>
      </c>
      <c r="B42" s="61" t="s">
        <v>51</v>
      </c>
      <c r="C42" s="20">
        <v>349000000</v>
      </c>
      <c r="D42" s="20">
        <v>300169749</v>
      </c>
      <c r="E42" s="20">
        <v>288523252</v>
      </c>
      <c r="F42" s="20">
        <v>288523252</v>
      </c>
      <c r="G42" s="20">
        <v>288523252</v>
      </c>
      <c r="H42" s="84">
        <f t="shared" si="1"/>
        <v>86.008524068767912</v>
      </c>
      <c r="I42" s="84">
        <f t="shared" si="2"/>
        <v>96.120029736907298</v>
      </c>
      <c r="J42" s="84">
        <f t="shared" si="3"/>
        <v>100</v>
      </c>
      <c r="K42" s="85">
        <f t="shared" si="4"/>
        <v>100</v>
      </c>
    </row>
    <row r="43" spans="1:11" s="45" customFormat="1" ht="22.5" x14ac:dyDescent="0.2">
      <c r="A43" s="17" t="s">
        <v>52</v>
      </c>
      <c r="B43" s="60" t="s">
        <v>53</v>
      </c>
      <c r="C43" s="9">
        <f>C44+C45+C46+C47+C48</f>
        <v>12537221540</v>
      </c>
      <c r="D43" s="9">
        <f t="shared" ref="D43:G43" si="14">D44+D45+D46+D47+D48</f>
        <v>12320228843</v>
      </c>
      <c r="E43" s="9">
        <f t="shared" si="14"/>
        <v>9654952100</v>
      </c>
      <c r="F43" s="9">
        <f t="shared" si="14"/>
        <v>9635533640</v>
      </c>
      <c r="G43" s="9">
        <f t="shared" si="14"/>
        <v>8832550297</v>
      </c>
      <c r="H43" s="86">
        <f t="shared" si="1"/>
        <v>98.26921223089434</v>
      </c>
      <c r="I43" s="86">
        <f t="shared" si="2"/>
        <v>78.366662040418717</v>
      </c>
      <c r="J43" s="86">
        <f t="shared" si="3"/>
        <v>99.798875646415681</v>
      </c>
      <c r="K43" s="87">
        <f t="shared" si="4"/>
        <v>91.666436203734747</v>
      </c>
    </row>
    <row r="44" spans="1:11" s="44" customFormat="1" ht="11.25" x14ac:dyDescent="0.2">
      <c r="A44" s="18" t="s">
        <v>55</v>
      </c>
      <c r="B44" s="61" t="s">
        <v>56</v>
      </c>
      <c r="C44" s="20">
        <v>2902667005</v>
      </c>
      <c r="D44" s="20">
        <v>2836697033</v>
      </c>
      <c r="E44" s="20">
        <v>2096226038</v>
      </c>
      <c r="F44" s="20">
        <v>2096226038</v>
      </c>
      <c r="G44" s="20">
        <v>1852265263</v>
      </c>
      <c r="H44" s="84">
        <f t="shared" si="1"/>
        <v>97.727263517090904</v>
      </c>
      <c r="I44" s="84">
        <f t="shared" si="2"/>
        <v>73.896719093159504</v>
      </c>
      <c r="J44" s="84">
        <f t="shared" si="3"/>
        <v>100</v>
      </c>
      <c r="K44" s="85">
        <f t="shared" si="4"/>
        <v>88.361905129622286</v>
      </c>
    </row>
    <row r="45" spans="1:11" s="44" customFormat="1" ht="11.25" x14ac:dyDescent="0.2">
      <c r="A45" s="18" t="s">
        <v>57</v>
      </c>
      <c r="B45" s="61" t="s">
        <v>58</v>
      </c>
      <c r="C45" s="20">
        <v>4097882832</v>
      </c>
      <c r="D45" s="20">
        <v>4007741167</v>
      </c>
      <c r="E45" s="20">
        <v>2964576315</v>
      </c>
      <c r="F45" s="20">
        <v>2964576315</v>
      </c>
      <c r="G45" s="20">
        <v>2620609515</v>
      </c>
      <c r="H45" s="84">
        <f t="shared" si="1"/>
        <v>97.800286911668337</v>
      </c>
      <c r="I45" s="84">
        <f t="shared" si="2"/>
        <v>73.971251921419295</v>
      </c>
      <c r="J45" s="84">
        <f t="shared" si="3"/>
        <v>100</v>
      </c>
      <c r="K45" s="85">
        <f t="shared" si="4"/>
        <v>88.397438168158601</v>
      </c>
    </row>
    <row r="46" spans="1:11" s="44" customFormat="1" ht="11.25" x14ac:dyDescent="0.2">
      <c r="A46" s="18" t="s">
        <v>59</v>
      </c>
      <c r="B46" s="61" t="s">
        <v>60</v>
      </c>
      <c r="C46" s="20">
        <v>1024470708</v>
      </c>
      <c r="D46" s="20">
        <v>1001552025</v>
      </c>
      <c r="E46" s="20">
        <v>731802200</v>
      </c>
      <c r="F46" s="20">
        <v>731802200</v>
      </c>
      <c r="G46" s="20">
        <v>645724100</v>
      </c>
      <c r="H46" s="84">
        <f t="shared" si="1"/>
        <v>97.762875715134641</v>
      </c>
      <c r="I46" s="84">
        <f t="shared" si="2"/>
        <v>73.066818471062447</v>
      </c>
      <c r="J46" s="84">
        <f t="shared" si="3"/>
        <v>100</v>
      </c>
      <c r="K46" s="85">
        <f t="shared" si="4"/>
        <v>88.237518280212882</v>
      </c>
    </row>
    <row r="47" spans="1:11" s="44" customFormat="1" ht="11.25" x14ac:dyDescent="0.2">
      <c r="A47" s="18" t="s">
        <v>61</v>
      </c>
      <c r="B47" s="61" t="s">
        <v>62</v>
      </c>
      <c r="C47" s="20">
        <v>352322569</v>
      </c>
      <c r="D47" s="20">
        <v>336360153</v>
      </c>
      <c r="E47" s="20">
        <v>292267269</v>
      </c>
      <c r="F47" s="20">
        <v>292267269</v>
      </c>
      <c r="G47" s="20">
        <v>262730169</v>
      </c>
      <c r="H47" s="84">
        <f t="shared" si="1"/>
        <v>95.469374543530876</v>
      </c>
      <c r="I47" s="84">
        <f t="shared" si="2"/>
        <v>86.89116900241153</v>
      </c>
      <c r="J47" s="84">
        <f t="shared" si="3"/>
        <v>100</v>
      </c>
      <c r="K47" s="85">
        <f t="shared" si="4"/>
        <v>89.893805043218848</v>
      </c>
    </row>
    <row r="48" spans="1:11" s="44" customFormat="1" ht="11.25" x14ac:dyDescent="0.2">
      <c r="A48" s="18" t="s">
        <v>63</v>
      </c>
      <c r="B48" s="61" t="s">
        <v>64</v>
      </c>
      <c r="C48" s="20">
        <v>4159878426</v>
      </c>
      <c r="D48" s="20">
        <v>4137878465</v>
      </c>
      <c r="E48" s="20">
        <v>3570080278</v>
      </c>
      <c r="F48" s="20">
        <v>3550661818</v>
      </c>
      <c r="G48" s="20">
        <v>3451221250</v>
      </c>
      <c r="H48" s="84">
        <f t="shared" si="1"/>
        <v>99.471139327954958</v>
      </c>
      <c r="I48" s="84">
        <f t="shared" si="2"/>
        <v>86.278036153002375</v>
      </c>
      <c r="J48" s="84">
        <f t="shared" si="3"/>
        <v>99.456077777307613</v>
      </c>
      <c r="K48" s="85">
        <f t="shared" si="4"/>
        <v>97.199379352438228</v>
      </c>
    </row>
    <row r="49" spans="1:11" s="45" customFormat="1" ht="15.75" customHeight="1" x14ac:dyDescent="0.2">
      <c r="A49" s="17" t="s">
        <v>65</v>
      </c>
      <c r="B49" s="60" t="s">
        <v>66</v>
      </c>
      <c r="C49" s="9">
        <f>C50+C51+C52+C53+C54+C55+C56</f>
        <v>22147394931</v>
      </c>
      <c r="D49" s="9">
        <f t="shared" ref="D49:G49" si="15">D50+D51+D52+D53+D54+D55+D56</f>
        <v>22143346721</v>
      </c>
      <c r="E49" s="9">
        <f t="shared" si="15"/>
        <v>14453735792</v>
      </c>
      <c r="F49" s="9">
        <f t="shared" si="15"/>
        <v>14330587126</v>
      </c>
      <c r="G49" s="9">
        <f t="shared" si="15"/>
        <v>14251290326</v>
      </c>
      <c r="H49" s="86">
        <f t="shared" si="1"/>
        <v>99.981721507145139</v>
      </c>
      <c r="I49" s="86">
        <f t="shared" si="2"/>
        <v>65.273492639179821</v>
      </c>
      <c r="J49" s="86">
        <f t="shared" si="3"/>
        <v>99.147980371495635</v>
      </c>
      <c r="K49" s="87">
        <f t="shared" si="4"/>
        <v>99.446660494069135</v>
      </c>
    </row>
    <row r="50" spans="1:11" s="44" customFormat="1" ht="14.25" customHeight="1" x14ac:dyDescent="0.2">
      <c r="A50" s="18" t="s">
        <v>68</v>
      </c>
      <c r="B50" s="61" t="s">
        <v>69</v>
      </c>
      <c r="C50" s="20">
        <v>4564087242</v>
      </c>
      <c r="D50" s="20">
        <v>4564087242</v>
      </c>
      <c r="E50" s="20">
        <v>2910871290</v>
      </c>
      <c r="F50" s="20">
        <v>2894654624</v>
      </c>
      <c r="G50" s="20">
        <v>2829959324</v>
      </c>
      <c r="H50" s="84">
        <f t="shared" si="1"/>
        <v>100</v>
      </c>
      <c r="I50" s="84">
        <f t="shared" si="2"/>
        <v>63.777731135666137</v>
      </c>
      <c r="J50" s="84">
        <f t="shared" si="3"/>
        <v>99.442893059005712</v>
      </c>
      <c r="K50" s="85">
        <f t="shared" si="4"/>
        <v>97.765007974920323</v>
      </c>
    </row>
    <row r="51" spans="1:11" s="44" customFormat="1" ht="11.25" x14ac:dyDescent="0.2">
      <c r="A51" s="18" t="s">
        <v>70</v>
      </c>
      <c r="B51" s="61" t="s">
        <v>71</v>
      </c>
      <c r="C51" s="20">
        <v>2456510638</v>
      </c>
      <c r="D51" s="20">
        <v>2456510638</v>
      </c>
      <c r="E51" s="20">
        <v>1751147149</v>
      </c>
      <c r="F51" s="20">
        <v>1751147149</v>
      </c>
      <c r="G51" s="20">
        <v>1736545649</v>
      </c>
      <c r="H51" s="84">
        <f t="shared" si="1"/>
        <v>100</v>
      </c>
      <c r="I51" s="84">
        <f t="shared" si="2"/>
        <v>71.285958298382099</v>
      </c>
      <c r="J51" s="84">
        <f t="shared" si="3"/>
        <v>100</v>
      </c>
      <c r="K51" s="85">
        <f t="shared" si="4"/>
        <v>99.166175155049757</v>
      </c>
    </row>
    <row r="52" spans="1:11" s="44" customFormat="1" ht="11.25" x14ac:dyDescent="0.2">
      <c r="A52" s="18" t="s">
        <v>72</v>
      </c>
      <c r="B52" s="61" t="s">
        <v>73</v>
      </c>
      <c r="C52" s="20">
        <v>14522920427</v>
      </c>
      <c r="D52" s="20">
        <v>14522920427</v>
      </c>
      <c r="E52" s="20">
        <v>9429407061</v>
      </c>
      <c r="F52" s="20">
        <v>9429407061</v>
      </c>
      <c r="G52" s="20">
        <v>9429407061</v>
      </c>
      <c r="H52" s="84">
        <f t="shared" si="1"/>
        <v>100</v>
      </c>
      <c r="I52" s="84">
        <f t="shared" si="2"/>
        <v>64.927760972025325</v>
      </c>
      <c r="J52" s="84">
        <f t="shared" si="3"/>
        <v>100</v>
      </c>
      <c r="K52" s="85">
        <f t="shared" si="4"/>
        <v>100</v>
      </c>
    </row>
    <row r="53" spans="1:11" s="44" customFormat="1" ht="11.25" x14ac:dyDescent="0.2">
      <c r="A53" s="18" t="s">
        <v>74</v>
      </c>
      <c r="B53" s="61" t="s">
        <v>75</v>
      </c>
      <c r="C53" s="20">
        <v>65622980</v>
      </c>
      <c r="D53" s="20">
        <v>65622980</v>
      </c>
      <c r="E53" s="20">
        <v>33678503</v>
      </c>
      <c r="F53" s="20">
        <v>33678503</v>
      </c>
      <c r="G53" s="20">
        <v>33678503</v>
      </c>
      <c r="H53" s="84">
        <f t="shared" si="1"/>
        <v>100</v>
      </c>
      <c r="I53" s="84">
        <f t="shared" si="2"/>
        <v>51.321203334563592</v>
      </c>
      <c r="J53" s="84">
        <f t="shared" si="3"/>
        <v>100</v>
      </c>
      <c r="K53" s="85">
        <f t="shared" si="4"/>
        <v>100</v>
      </c>
    </row>
    <row r="54" spans="1:11" s="44" customFormat="1" ht="11.25" x14ac:dyDescent="0.2">
      <c r="A54" s="18" t="s">
        <v>76</v>
      </c>
      <c r="B54" s="61" t="s">
        <v>77</v>
      </c>
      <c r="C54" s="20">
        <v>137403644</v>
      </c>
      <c r="D54" s="20">
        <v>137355434</v>
      </c>
      <c r="E54" s="20">
        <v>122949789</v>
      </c>
      <c r="F54" s="20">
        <v>122949789</v>
      </c>
      <c r="G54" s="20">
        <v>122949789</v>
      </c>
      <c r="H54" s="84">
        <f t="shared" si="1"/>
        <v>99.964913594285747</v>
      </c>
      <c r="I54" s="84">
        <f t="shared" si="2"/>
        <v>89.512140451611117</v>
      </c>
      <c r="J54" s="84">
        <f t="shared" si="3"/>
        <v>100</v>
      </c>
      <c r="K54" s="85">
        <f t="shared" si="4"/>
        <v>100</v>
      </c>
    </row>
    <row r="55" spans="1:11" s="44" customFormat="1" ht="11.25" x14ac:dyDescent="0.2">
      <c r="A55" s="18" t="s">
        <v>78</v>
      </c>
      <c r="B55" s="61" t="s">
        <v>79</v>
      </c>
      <c r="C55" s="20">
        <v>12000000</v>
      </c>
      <c r="D55" s="20">
        <v>8000000</v>
      </c>
      <c r="E55" s="20">
        <v>8000000</v>
      </c>
      <c r="F55" s="20">
        <v>8000000</v>
      </c>
      <c r="G55" s="20">
        <v>8000000</v>
      </c>
      <c r="H55" s="84">
        <f t="shared" si="1"/>
        <v>66.666666666666657</v>
      </c>
      <c r="I55" s="84">
        <f t="shared" si="2"/>
        <v>100</v>
      </c>
      <c r="J55" s="84">
        <f t="shared" si="3"/>
        <v>100</v>
      </c>
      <c r="K55" s="85">
        <f t="shared" si="4"/>
        <v>100</v>
      </c>
    </row>
    <row r="56" spans="1:11" s="44" customFormat="1" ht="11.25" x14ac:dyDescent="0.2">
      <c r="A56" s="18" t="s">
        <v>80</v>
      </c>
      <c r="B56" s="61" t="s">
        <v>81</v>
      </c>
      <c r="C56" s="20">
        <v>388850000</v>
      </c>
      <c r="D56" s="20">
        <v>388850000</v>
      </c>
      <c r="E56" s="20">
        <v>197682000</v>
      </c>
      <c r="F56" s="20">
        <v>90750000</v>
      </c>
      <c r="G56" s="20">
        <v>90750000</v>
      </c>
      <c r="H56" s="84">
        <f t="shared" si="1"/>
        <v>100</v>
      </c>
      <c r="I56" s="84">
        <f t="shared" si="2"/>
        <v>50.837598045518838</v>
      </c>
      <c r="J56" s="84">
        <f t="shared" si="3"/>
        <v>45.907062858530367</v>
      </c>
      <c r="K56" s="85">
        <f t="shared" si="4"/>
        <v>100</v>
      </c>
    </row>
    <row r="57" spans="1:11" s="44" customFormat="1" ht="11.25" x14ac:dyDescent="0.2">
      <c r="A57" s="18"/>
      <c r="B57" s="61"/>
      <c r="C57" s="20"/>
      <c r="D57" s="20"/>
      <c r="E57" s="20"/>
      <c r="F57" s="20"/>
      <c r="G57" s="20"/>
      <c r="H57" s="84"/>
      <c r="I57" s="84"/>
      <c r="J57" s="84"/>
      <c r="K57" s="85"/>
    </row>
    <row r="58" spans="1:11" s="46" customFormat="1" ht="11.25" x14ac:dyDescent="0.2">
      <c r="A58" s="7" t="s">
        <v>82</v>
      </c>
      <c r="B58" s="58" t="s">
        <v>83</v>
      </c>
      <c r="C58" s="16">
        <f>C59+C61+C69+C71</f>
        <v>10908939934</v>
      </c>
      <c r="D58" s="16">
        <f t="shared" ref="D58:G58" si="16">D59+D61+D69+D71</f>
        <v>9632216909</v>
      </c>
      <c r="E58" s="16">
        <f t="shared" si="16"/>
        <v>7478852305</v>
      </c>
      <c r="F58" s="16">
        <f t="shared" si="16"/>
        <v>4822883212.8400002</v>
      </c>
      <c r="G58" s="16">
        <f t="shared" si="16"/>
        <v>4628920899.3400002</v>
      </c>
      <c r="H58" s="78">
        <f t="shared" si="1"/>
        <v>88.296543635547721</v>
      </c>
      <c r="I58" s="78">
        <f t="shared" si="2"/>
        <v>77.644143354081109</v>
      </c>
      <c r="J58" s="78">
        <f t="shared" si="3"/>
        <v>64.486942864423895</v>
      </c>
      <c r="K58" s="79">
        <f t="shared" si="4"/>
        <v>95.978291305424676</v>
      </c>
    </row>
    <row r="59" spans="1:11" s="45" customFormat="1" ht="11.25" x14ac:dyDescent="0.2">
      <c r="A59" s="17" t="s">
        <v>519</v>
      </c>
      <c r="B59" s="60" t="s">
        <v>162</v>
      </c>
      <c r="C59" s="9">
        <f>C60</f>
        <v>146977458</v>
      </c>
      <c r="D59" s="9">
        <f t="shared" ref="D59:G59" si="17">D60</f>
        <v>146977458</v>
      </c>
      <c r="E59" s="9">
        <f t="shared" si="17"/>
        <v>23000000</v>
      </c>
      <c r="F59" s="9">
        <f t="shared" si="17"/>
        <v>23000000</v>
      </c>
      <c r="G59" s="9">
        <f t="shared" si="17"/>
        <v>23000000</v>
      </c>
      <c r="H59" s="86">
        <f t="shared" si="1"/>
        <v>100</v>
      </c>
      <c r="I59" s="86">
        <f t="shared" si="2"/>
        <v>15.648658177228784</v>
      </c>
      <c r="J59" s="86">
        <f t="shared" si="3"/>
        <v>100</v>
      </c>
      <c r="K59" s="87">
        <f t="shared" si="4"/>
        <v>100</v>
      </c>
    </row>
    <row r="60" spans="1:11" s="44" customFormat="1" ht="11.25" x14ac:dyDescent="0.2">
      <c r="A60" s="18" t="s">
        <v>520</v>
      </c>
      <c r="B60" s="61" t="s">
        <v>165</v>
      </c>
      <c r="C60" s="20">
        <v>146977458</v>
      </c>
      <c r="D60" s="20">
        <v>146977458</v>
      </c>
      <c r="E60" s="20">
        <v>23000000</v>
      </c>
      <c r="F60" s="20">
        <v>23000000</v>
      </c>
      <c r="G60" s="20">
        <v>23000000</v>
      </c>
      <c r="H60" s="84">
        <f t="shared" si="1"/>
        <v>100</v>
      </c>
      <c r="I60" s="84">
        <f t="shared" si="2"/>
        <v>15.648658177228784</v>
      </c>
      <c r="J60" s="84">
        <f t="shared" si="3"/>
        <v>100</v>
      </c>
      <c r="K60" s="85">
        <f t="shared" si="4"/>
        <v>100</v>
      </c>
    </row>
    <row r="61" spans="1:11" s="45" customFormat="1" ht="11.25" x14ac:dyDescent="0.2">
      <c r="A61" s="17" t="s">
        <v>85</v>
      </c>
      <c r="B61" s="60" t="s">
        <v>86</v>
      </c>
      <c r="C61" s="9">
        <f>C62+C63+C64+C65+C66+C67+C68</f>
        <v>7041422340</v>
      </c>
      <c r="D61" s="9">
        <f t="shared" ref="D61:G61" si="18">D62+D63+D64+D65+D66+D67+D68</f>
        <v>6036156728</v>
      </c>
      <c r="E61" s="9">
        <f t="shared" si="18"/>
        <v>5211506093</v>
      </c>
      <c r="F61" s="9">
        <f t="shared" si="18"/>
        <v>3474802211.8400002</v>
      </c>
      <c r="G61" s="9">
        <f t="shared" si="18"/>
        <v>3280839898.3400002</v>
      </c>
      <c r="H61" s="86">
        <f t="shared" si="1"/>
        <v>85.723543291965072</v>
      </c>
      <c r="I61" s="86">
        <f t="shared" si="2"/>
        <v>86.33815071145051</v>
      </c>
      <c r="J61" s="86">
        <f t="shared" si="3"/>
        <v>66.675585710382094</v>
      </c>
      <c r="K61" s="87">
        <f t="shared" si="4"/>
        <v>94.418032979284547</v>
      </c>
    </row>
    <row r="62" spans="1:11" s="44" customFormat="1" ht="22.5" x14ac:dyDescent="0.2">
      <c r="A62" s="18" t="s">
        <v>521</v>
      </c>
      <c r="B62" s="61" t="s">
        <v>170</v>
      </c>
      <c r="C62" s="20">
        <v>457709014</v>
      </c>
      <c r="D62" s="20">
        <v>255000000</v>
      </c>
      <c r="E62" s="20">
        <v>255000000</v>
      </c>
      <c r="F62" s="20">
        <v>36000000</v>
      </c>
      <c r="G62" s="20">
        <v>36000000</v>
      </c>
      <c r="H62" s="84">
        <f t="shared" si="1"/>
        <v>55.712252151538358</v>
      </c>
      <c r="I62" s="84">
        <f t="shared" si="2"/>
        <v>100</v>
      </c>
      <c r="J62" s="84">
        <f t="shared" si="3"/>
        <v>14.117647058823529</v>
      </c>
      <c r="K62" s="85">
        <f t="shared" si="4"/>
        <v>100</v>
      </c>
    </row>
    <row r="63" spans="1:11" s="44" customFormat="1" ht="11.25" x14ac:dyDescent="0.2">
      <c r="A63" s="18" t="s">
        <v>88</v>
      </c>
      <c r="B63" s="61" t="s">
        <v>89</v>
      </c>
      <c r="C63" s="20">
        <v>1580000000</v>
      </c>
      <c r="D63" s="20">
        <v>1206518374</v>
      </c>
      <c r="E63" s="20">
        <v>1206518374</v>
      </c>
      <c r="F63" s="20">
        <v>791853978.04999995</v>
      </c>
      <c r="G63" s="20">
        <v>597891664.54999995</v>
      </c>
      <c r="H63" s="84">
        <f t="shared" si="1"/>
        <v>76.361922405063282</v>
      </c>
      <c r="I63" s="84">
        <f t="shared" si="2"/>
        <v>100</v>
      </c>
      <c r="J63" s="84">
        <f t="shared" si="3"/>
        <v>65.631323576511065</v>
      </c>
      <c r="K63" s="85">
        <f t="shared" si="4"/>
        <v>75.5052927842016</v>
      </c>
    </row>
    <row r="64" spans="1:11" s="44" customFormat="1" ht="11.25" x14ac:dyDescent="0.2">
      <c r="A64" s="18" t="s">
        <v>90</v>
      </c>
      <c r="B64" s="61" t="s">
        <v>91</v>
      </c>
      <c r="C64" s="20">
        <v>1984887368</v>
      </c>
      <c r="D64" s="20">
        <v>1725035529</v>
      </c>
      <c r="E64" s="20">
        <v>1725035529</v>
      </c>
      <c r="F64" s="20">
        <v>722724676.03999996</v>
      </c>
      <c r="G64" s="20">
        <v>722724676.03999996</v>
      </c>
      <c r="H64" s="84">
        <f t="shared" si="1"/>
        <v>86.908484421368939</v>
      </c>
      <c r="I64" s="84">
        <f t="shared" si="2"/>
        <v>100</v>
      </c>
      <c r="J64" s="84">
        <f t="shared" si="3"/>
        <v>41.896219752584585</v>
      </c>
      <c r="K64" s="85">
        <f t="shared" si="4"/>
        <v>100</v>
      </c>
    </row>
    <row r="65" spans="1:11" s="44" customFormat="1" ht="11.25" x14ac:dyDescent="0.2">
      <c r="A65" s="18" t="s">
        <v>92</v>
      </c>
      <c r="B65" s="61" t="s">
        <v>93</v>
      </c>
      <c r="C65" s="20">
        <v>2500000000</v>
      </c>
      <c r="D65" s="20">
        <v>2500000000</v>
      </c>
      <c r="E65" s="20">
        <v>1687564365</v>
      </c>
      <c r="F65" s="20">
        <v>1687564365</v>
      </c>
      <c r="G65" s="20">
        <v>1687564365</v>
      </c>
      <c r="H65" s="84">
        <f t="shared" si="1"/>
        <v>100</v>
      </c>
      <c r="I65" s="84">
        <f t="shared" si="2"/>
        <v>67.502574600000003</v>
      </c>
      <c r="J65" s="84">
        <f t="shared" si="3"/>
        <v>100</v>
      </c>
      <c r="K65" s="85">
        <f t="shared" si="4"/>
        <v>100</v>
      </c>
    </row>
    <row r="66" spans="1:11" s="44" customFormat="1" ht="11.25" x14ac:dyDescent="0.2">
      <c r="A66" s="18" t="s">
        <v>94</v>
      </c>
      <c r="B66" s="61" t="s">
        <v>95</v>
      </c>
      <c r="C66" s="20">
        <v>100000000</v>
      </c>
      <c r="D66" s="20">
        <v>85600000</v>
      </c>
      <c r="E66" s="20">
        <v>85600000</v>
      </c>
      <c r="F66" s="20">
        <v>34871367.75</v>
      </c>
      <c r="G66" s="20">
        <v>34871367.75</v>
      </c>
      <c r="H66" s="84">
        <f t="shared" si="1"/>
        <v>85.6</v>
      </c>
      <c r="I66" s="84">
        <f t="shared" si="2"/>
        <v>100</v>
      </c>
      <c r="J66" s="84">
        <f t="shared" si="3"/>
        <v>40.737579147196264</v>
      </c>
      <c r="K66" s="85">
        <f t="shared" si="4"/>
        <v>100</v>
      </c>
    </row>
    <row r="67" spans="1:11" s="44" customFormat="1" ht="11.25" x14ac:dyDescent="0.2">
      <c r="A67" s="18" t="s">
        <v>96</v>
      </c>
      <c r="B67" s="61" t="s">
        <v>97</v>
      </c>
      <c r="C67" s="20">
        <v>100000000</v>
      </c>
      <c r="D67" s="20">
        <v>99927320</v>
      </c>
      <c r="E67" s="20">
        <v>99927320</v>
      </c>
      <c r="F67" s="20">
        <v>49927320</v>
      </c>
      <c r="G67" s="20">
        <v>49927320</v>
      </c>
      <c r="H67" s="84">
        <f t="shared" si="1"/>
        <v>99.927319999999995</v>
      </c>
      <c r="I67" s="84">
        <f t="shared" si="2"/>
        <v>100</v>
      </c>
      <c r="J67" s="84">
        <f t="shared" si="3"/>
        <v>49.96363356887786</v>
      </c>
      <c r="K67" s="85">
        <f t="shared" si="4"/>
        <v>100</v>
      </c>
    </row>
    <row r="68" spans="1:11" s="44" customFormat="1" ht="13.5" customHeight="1" x14ac:dyDescent="0.2">
      <c r="A68" s="18" t="s">
        <v>98</v>
      </c>
      <c r="B68" s="61" t="s">
        <v>99</v>
      </c>
      <c r="C68" s="20">
        <v>318825958</v>
      </c>
      <c r="D68" s="20">
        <v>164075505</v>
      </c>
      <c r="E68" s="20">
        <v>151860505</v>
      </c>
      <c r="F68" s="20">
        <v>151860505</v>
      </c>
      <c r="G68" s="20">
        <v>151860505</v>
      </c>
      <c r="H68" s="84">
        <f t="shared" si="1"/>
        <v>51.462404764420086</v>
      </c>
      <c r="I68" s="84">
        <f t="shared" si="2"/>
        <v>92.555256800824708</v>
      </c>
      <c r="J68" s="84">
        <f t="shared" si="3"/>
        <v>100</v>
      </c>
      <c r="K68" s="85">
        <f t="shared" si="4"/>
        <v>100</v>
      </c>
    </row>
    <row r="69" spans="1:11" s="45" customFormat="1" ht="12" thickBot="1" x14ac:dyDescent="0.25">
      <c r="A69" s="21" t="s">
        <v>100</v>
      </c>
      <c r="B69" s="94" t="s">
        <v>101</v>
      </c>
      <c r="C69" s="22">
        <f>C70</f>
        <v>2344498236</v>
      </c>
      <c r="D69" s="22">
        <f t="shared" ref="D69:G69" si="19">D70</f>
        <v>2344498236</v>
      </c>
      <c r="E69" s="22">
        <f t="shared" si="19"/>
        <v>2239761725</v>
      </c>
      <c r="F69" s="22">
        <f t="shared" si="19"/>
        <v>1320496514</v>
      </c>
      <c r="G69" s="22">
        <f t="shared" si="19"/>
        <v>1320496514</v>
      </c>
      <c r="H69" s="95">
        <f t="shared" si="1"/>
        <v>100</v>
      </c>
      <c r="I69" s="95">
        <f t="shared" si="2"/>
        <v>95.532668381158885</v>
      </c>
      <c r="J69" s="95">
        <f t="shared" si="3"/>
        <v>58.957008652337784</v>
      </c>
      <c r="K69" s="96">
        <f t="shared" si="4"/>
        <v>100</v>
      </c>
    </row>
    <row r="70" spans="1:11" s="44" customFormat="1" ht="11.25" x14ac:dyDescent="0.2">
      <c r="A70" s="23" t="s">
        <v>103</v>
      </c>
      <c r="B70" s="70" t="s">
        <v>104</v>
      </c>
      <c r="C70" s="24">
        <v>2344498236</v>
      </c>
      <c r="D70" s="24">
        <v>2344498236</v>
      </c>
      <c r="E70" s="24">
        <v>2239761725</v>
      </c>
      <c r="F70" s="24">
        <v>1320496514</v>
      </c>
      <c r="G70" s="24">
        <v>1320496514</v>
      </c>
      <c r="H70" s="90">
        <f t="shared" si="1"/>
        <v>100</v>
      </c>
      <c r="I70" s="90">
        <f t="shared" si="2"/>
        <v>95.532668381158885</v>
      </c>
      <c r="J70" s="90">
        <f t="shared" si="3"/>
        <v>58.957008652337784</v>
      </c>
      <c r="K70" s="91">
        <f t="shared" si="4"/>
        <v>100</v>
      </c>
    </row>
    <row r="71" spans="1:11" s="45" customFormat="1" ht="11.25" x14ac:dyDescent="0.2">
      <c r="A71" s="17" t="s">
        <v>425</v>
      </c>
      <c r="B71" s="60" t="s">
        <v>426</v>
      </c>
      <c r="C71" s="9">
        <f>C72+C73</f>
        <v>1376041900</v>
      </c>
      <c r="D71" s="9">
        <f>D72+D73</f>
        <v>1104584487</v>
      </c>
      <c r="E71" s="9">
        <f t="shared" ref="E71:G71" si="20">E72+E73</f>
        <v>4584487</v>
      </c>
      <c r="F71" s="9">
        <f t="shared" si="20"/>
        <v>4584487</v>
      </c>
      <c r="G71" s="9">
        <f t="shared" si="20"/>
        <v>4584487</v>
      </c>
      <c r="H71" s="86">
        <f t="shared" si="1"/>
        <v>80.272591045374426</v>
      </c>
      <c r="I71" s="86">
        <f t="shared" si="2"/>
        <v>0.41504176945769472</v>
      </c>
      <c r="J71" s="86">
        <f t="shared" si="3"/>
        <v>100</v>
      </c>
      <c r="K71" s="87">
        <f t="shared" si="4"/>
        <v>100</v>
      </c>
    </row>
    <row r="72" spans="1:11" s="44" customFormat="1" ht="11.25" x14ac:dyDescent="0.2">
      <c r="A72" s="18" t="s">
        <v>522</v>
      </c>
      <c r="B72" s="61" t="s">
        <v>200</v>
      </c>
      <c r="C72" s="20">
        <v>1124041900</v>
      </c>
      <c r="D72" s="20">
        <v>1100000000</v>
      </c>
      <c r="E72" s="20">
        <v>0</v>
      </c>
      <c r="F72" s="20">
        <v>0</v>
      </c>
      <c r="G72" s="20">
        <v>0</v>
      </c>
      <c r="H72" s="84">
        <f t="shared" si="1"/>
        <v>97.861120657512856</v>
      </c>
      <c r="I72" s="84">
        <f t="shared" si="2"/>
        <v>0</v>
      </c>
      <c r="J72" s="84">
        <v>0</v>
      </c>
      <c r="K72" s="85">
        <v>0</v>
      </c>
    </row>
    <row r="73" spans="1:11" s="44" customFormat="1" ht="11.25" x14ac:dyDescent="0.2">
      <c r="A73" s="18" t="s">
        <v>427</v>
      </c>
      <c r="B73" s="61" t="s">
        <v>428</v>
      </c>
      <c r="C73" s="20">
        <v>252000000</v>
      </c>
      <c r="D73" s="20">
        <v>4584487</v>
      </c>
      <c r="E73" s="20">
        <v>4584487</v>
      </c>
      <c r="F73" s="20">
        <v>4584487</v>
      </c>
      <c r="G73" s="20">
        <v>4584487</v>
      </c>
      <c r="H73" s="84">
        <f t="shared" si="1"/>
        <v>1.8192408730158729</v>
      </c>
      <c r="I73" s="84">
        <f t="shared" si="2"/>
        <v>100</v>
      </c>
      <c r="J73" s="84">
        <f t="shared" si="3"/>
        <v>100</v>
      </c>
      <c r="K73" s="85">
        <f t="shared" si="4"/>
        <v>100</v>
      </c>
    </row>
    <row r="74" spans="1:11" s="44" customFormat="1" ht="11.25" x14ac:dyDescent="0.2">
      <c r="A74" s="18"/>
      <c r="B74" s="61"/>
      <c r="C74" s="20"/>
      <c r="D74" s="20"/>
      <c r="E74" s="20"/>
      <c r="F74" s="20"/>
      <c r="G74" s="20"/>
      <c r="H74" s="84"/>
      <c r="I74" s="84"/>
      <c r="J74" s="84"/>
      <c r="K74" s="85"/>
    </row>
    <row r="75" spans="1:11" s="46" customFormat="1" ht="22.5" x14ac:dyDescent="0.2">
      <c r="A75" s="7" t="s">
        <v>429</v>
      </c>
      <c r="B75" s="58" t="s">
        <v>430</v>
      </c>
      <c r="C75" s="16">
        <f>C76+C81</f>
        <v>737558772</v>
      </c>
      <c r="D75" s="16">
        <f t="shared" ref="D75:G75" si="21">D76+D81</f>
        <v>623831194</v>
      </c>
      <c r="E75" s="16">
        <f t="shared" si="21"/>
        <v>384408623</v>
      </c>
      <c r="F75" s="16">
        <f t="shared" si="21"/>
        <v>242324919.88</v>
      </c>
      <c r="G75" s="16">
        <f t="shared" si="21"/>
        <v>242324919.88</v>
      </c>
      <c r="H75" s="78">
        <f t="shared" si="1"/>
        <v>84.580540247442144</v>
      </c>
      <c r="I75" s="78">
        <f t="shared" si="2"/>
        <v>61.620615752664655</v>
      </c>
      <c r="J75" s="78">
        <f t="shared" si="3"/>
        <v>63.03836734692603</v>
      </c>
      <c r="K75" s="79">
        <f t="shared" si="4"/>
        <v>100</v>
      </c>
    </row>
    <row r="76" spans="1:11" s="46" customFormat="1" ht="11.25" x14ac:dyDescent="0.2">
      <c r="A76" s="7" t="s">
        <v>431</v>
      </c>
      <c r="B76" s="58" t="s">
        <v>432</v>
      </c>
      <c r="C76" s="16">
        <f>C77</f>
        <v>315276526</v>
      </c>
      <c r="D76" s="16">
        <v>315276526</v>
      </c>
      <c r="E76" s="16">
        <v>241791847</v>
      </c>
      <c r="F76" s="16">
        <v>131291847</v>
      </c>
      <c r="G76" s="16">
        <v>131291847</v>
      </c>
      <c r="H76" s="78">
        <f t="shared" ref="H76:H138" si="22">D76/C76*100</f>
        <v>100</v>
      </c>
      <c r="I76" s="78">
        <f t="shared" ref="I76:I138" si="23">E76/D76*100</f>
        <v>76.691991651798403</v>
      </c>
      <c r="J76" s="78">
        <f t="shared" ref="J76:J138" si="24">F76/E76*100</f>
        <v>54.299534342859786</v>
      </c>
      <c r="K76" s="79">
        <f t="shared" ref="K76:K138" si="25">G76/F76*100</f>
        <v>100</v>
      </c>
    </row>
    <row r="77" spans="1:11" s="45" customFormat="1" ht="11.25" x14ac:dyDescent="0.2">
      <c r="A77" s="17" t="s">
        <v>433</v>
      </c>
      <c r="B77" s="60" t="s">
        <v>434</v>
      </c>
      <c r="C77" s="9">
        <f>C78+C79+C80</f>
        <v>315276526</v>
      </c>
      <c r="D77" s="9">
        <f t="shared" ref="D77:G77" si="26">D78+D79+D80</f>
        <v>315276526</v>
      </c>
      <c r="E77" s="9">
        <f t="shared" si="26"/>
        <v>241791847</v>
      </c>
      <c r="F77" s="9">
        <f t="shared" si="26"/>
        <v>131291847</v>
      </c>
      <c r="G77" s="9">
        <f t="shared" si="26"/>
        <v>131291847</v>
      </c>
      <c r="H77" s="86">
        <f t="shared" si="22"/>
        <v>100</v>
      </c>
      <c r="I77" s="86">
        <f t="shared" si="23"/>
        <v>76.691991651798403</v>
      </c>
      <c r="J77" s="86">
        <f t="shared" si="24"/>
        <v>54.299534342859786</v>
      </c>
      <c r="K77" s="87">
        <f t="shared" si="25"/>
        <v>100</v>
      </c>
    </row>
    <row r="78" spans="1:11" s="44" customFormat="1" ht="22.5" x14ac:dyDescent="0.2">
      <c r="A78" s="18" t="s">
        <v>435</v>
      </c>
      <c r="B78" s="61" t="s">
        <v>436</v>
      </c>
      <c r="C78" s="20">
        <v>74276526</v>
      </c>
      <c r="D78" s="20">
        <v>74276526</v>
      </c>
      <c r="E78" s="20">
        <v>8493000</v>
      </c>
      <c r="F78" s="20">
        <v>8493000</v>
      </c>
      <c r="G78" s="20">
        <v>8493000</v>
      </c>
      <c r="H78" s="84">
        <f t="shared" si="22"/>
        <v>100</v>
      </c>
      <c r="I78" s="84">
        <f t="shared" si="23"/>
        <v>11.434298906225097</v>
      </c>
      <c r="J78" s="84">
        <f t="shared" si="24"/>
        <v>100</v>
      </c>
      <c r="K78" s="85">
        <f t="shared" si="25"/>
        <v>100</v>
      </c>
    </row>
    <row r="79" spans="1:11" s="44" customFormat="1" ht="22.5" x14ac:dyDescent="0.2">
      <c r="A79" s="18" t="s">
        <v>437</v>
      </c>
      <c r="B79" s="61" t="s">
        <v>438</v>
      </c>
      <c r="C79" s="20">
        <v>41000000</v>
      </c>
      <c r="D79" s="20">
        <v>41000000</v>
      </c>
      <c r="E79" s="20">
        <v>33298847</v>
      </c>
      <c r="F79" s="20">
        <v>33298847</v>
      </c>
      <c r="G79" s="20">
        <v>33298847</v>
      </c>
      <c r="H79" s="84">
        <f t="shared" si="22"/>
        <v>100</v>
      </c>
      <c r="I79" s="84">
        <f t="shared" si="23"/>
        <v>81.216700000000003</v>
      </c>
      <c r="J79" s="84">
        <f t="shared" si="24"/>
        <v>100</v>
      </c>
      <c r="K79" s="85">
        <f t="shared" si="25"/>
        <v>100</v>
      </c>
    </row>
    <row r="80" spans="1:11" s="44" customFormat="1" ht="22.5" x14ac:dyDescent="0.2">
      <c r="A80" s="18" t="s">
        <v>439</v>
      </c>
      <c r="B80" s="61" t="s">
        <v>440</v>
      </c>
      <c r="C80" s="20">
        <v>200000000</v>
      </c>
      <c r="D80" s="20">
        <v>200000000</v>
      </c>
      <c r="E80" s="20">
        <v>200000000</v>
      </c>
      <c r="F80" s="20">
        <v>89500000</v>
      </c>
      <c r="G80" s="20">
        <v>89500000</v>
      </c>
      <c r="H80" s="84">
        <f t="shared" si="22"/>
        <v>100</v>
      </c>
      <c r="I80" s="84">
        <f t="shared" si="23"/>
        <v>100</v>
      </c>
      <c r="J80" s="84">
        <f t="shared" si="24"/>
        <v>44.75</v>
      </c>
      <c r="K80" s="85">
        <f t="shared" si="25"/>
        <v>100</v>
      </c>
    </row>
    <row r="81" spans="1:11" s="46" customFormat="1" ht="22.5" x14ac:dyDescent="0.2">
      <c r="A81" s="7" t="s">
        <v>441</v>
      </c>
      <c r="B81" s="58" t="s">
        <v>442</v>
      </c>
      <c r="C81" s="16">
        <f>C82+C85</f>
        <v>422282246</v>
      </c>
      <c r="D81" s="16">
        <f t="shared" ref="D81:G81" si="27">D82+D85</f>
        <v>308554668</v>
      </c>
      <c r="E81" s="16">
        <f t="shared" si="27"/>
        <v>142616776</v>
      </c>
      <c r="F81" s="16">
        <f t="shared" si="27"/>
        <v>111033072.88</v>
      </c>
      <c r="G81" s="16">
        <f t="shared" si="27"/>
        <v>111033072.88</v>
      </c>
      <c r="H81" s="78">
        <f t="shared" si="22"/>
        <v>73.068349645937985</v>
      </c>
      <c r="I81" s="78">
        <f t="shared" si="23"/>
        <v>46.220910195401743</v>
      </c>
      <c r="J81" s="78">
        <f t="shared" si="24"/>
        <v>77.854145910576463</v>
      </c>
      <c r="K81" s="79">
        <f t="shared" si="25"/>
        <v>100</v>
      </c>
    </row>
    <row r="82" spans="1:11" s="45" customFormat="1" ht="22.5" x14ac:dyDescent="0.2">
      <c r="A82" s="17" t="s">
        <v>443</v>
      </c>
      <c r="B82" s="60" t="s">
        <v>444</v>
      </c>
      <c r="C82" s="9">
        <f>C83+C84</f>
        <v>391636429</v>
      </c>
      <c r="D82" s="9">
        <f t="shared" ref="D82:G82" si="28">D83+D84</f>
        <v>278664428</v>
      </c>
      <c r="E82" s="9">
        <f t="shared" si="28"/>
        <v>137116776</v>
      </c>
      <c r="F82" s="9">
        <f t="shared" si="28"/>
        <v>105533072.88</v>
      </c>
      <c r="G82" s="9">
        <f t="shared" si="28"/>
        <v>105533072.88</v>
      </c>
      <c r="H82" s="86">
        <f t="shared" si="22"/>
        <v>71.153857855240531</v>
      </c>
      <c r="I82" s="86">
        <f t="shared" si="23"/>
        <v>49.204979976848712</v>
      </c>
      <c r="J82" s="86">
        <f t="shared" si="24"/>
        <v>76.965835952852331</v>
      </c>
      <c r="K82" s="87">
        <f t="shared" si="25"/>
        <v>100</v>
      </c>
    </row>
    <row r="83" spans="1:11" s="44" customFormat="1" ht="11.25" x14ac:dyDescent="0.2">
      <c r="A83" s="18" t="s">
        <v>514</v>
      </c>
      <c r="B83" s="61" t="s">
        <v>515</v>
      </c>
      <c r="C83" s="20">
        <v>112972001</v>
      </c>
      <c r="D83" s="20">
        <v>0</v>
      </c>
      <c r="E83" s="20">
        <v>0</v>
      </c>
      <c r="F83" s="20">
        <v>0</v>
      </c>
      <c r="G83" s="20">
        <v>0</v>
      </c>
      <c r="H83" s="84">
        <f t="shared" si="22"/>
        <v>0</v>
      </c>
      <c r="I83" s="84">
        <v>0</v>
      </c>
      <c r="J83" s="84">
        <v>0</v>
      </c>
      <c r="K83" s="85">
        <v>0</v>
      </c>
    </row>
    <row r="84" spans="1:11" s="44" customFormat="1" ht="33.75" x14ac:dyDescent="0.2">
      <c r="A84" s="18" t="s">
        <v>445</v>
      </c>
      <c r="B84" s="61" t="s">
        <v>446</v>
      </c>
      <c r="C84" s="20">
        <v>278664428</v>
      </c>
      <c r="D84" s="20">
        <v>278664428</v>
      </c>
      <c r="E84" s="20">
        <v>137116776</v>
      </c>
      <c r="F84" s="20">
        <v>105533072.88</v>
      </c>
      <c r="G84" s="20">
        <v>105533072.88</v>
      </c>
      <c r="H84" s="84">
        <f t="shared" si="22"/>
        <v>100</v>
      </c>
      <c r="I84" s="84">
        <f t="shared" si="23"/>
        <v>49.204979976848712</v>
      </c>
      <c r="J84" s="84">
        <f t="shared" si="24"/>
        <v>76.965835952852331</v>
      </c>
      <c r="K84" s="85">
        <f t="shared" si="25"/>
        <v>100</v>
      </c>
    </row>
    <row r="85" spans="1:11" s="45" customFormat="1" ht="22.5" x14ac:dyDescent="0.2">
      <c r="A85" s="17" t="s">
        <v>447</v>
      </c>
      <c r="B85" s="60" t="s">
        <v>448</v>
      </c>
      <c r="C85" s="9">
        <f>C86</f>
        <v>30645817</v>
      </c>
      <c r="D85" s="9">
        <f t="shared" ref="D85:G85" si="29">D86</f>
        <v>29890240</v>
      </c>
      <c r="E85" s="9">
        <f t="shared" si="29"/>
        <v>5500000</v>
      </c>
      <c r="F85" s="9">
        <f t="shared" si="29"/>
        <v>5500000</v>
      </c>
      <c r="G85" s="9">
        <f t="shared" si="29"/>
        <v>5500000</v>
      </c>
      <c r="H85" s="86">
        <f t="shared" si="22"/>
        <v>97.534485701588565</v>
      </c>
      <c r="I85" s="86">
        <f t="shared" si="23"/>
        <v>18.400655197147966</v>
      </c>
      <c r="J85" s="86">
        <f t="shared" si="24"/>
        <v>100</v>
      </c>
      <c r="K85" s="87">
        <f t="shared" si="25"/>
        <v>100</v>
      </c>
    </row>
    <row r="86" spans="1:11" s="44" customFormat="1" ht="22.5" x14ac:dyDescent="0.2">
      <c r="A86" s="18" t="s">
        <v>449</v>
      </c>
      <c r="B86" s="61" t="s">
        <v>450</v>
      </c>
      <c r="C86" s="20">
        <v>30645817</v>
      </c>
      <c r="D86" s="20">
        <v>29890240</v>
      </c>
      <c r="E86" s="20">
        <v>5500000</v>
      </c>
      <c r="F86" s="20">
        <v>5500000</v>
      </c>
      <c r="G86" s="20">
        <v>5500000</v>
      </c>
      <c r="H86" s="84">
        <f t="shared" si="22"/>
        <v>97.534485701588565</v>
      </c>
      <c r="I86" s="84">
        <f t="shared" si="23"/>
        <v>18.400655197147966</v>
      </c>
      <c r="J86" s="84">
        <f t="shared" si="24"/>
        <v>100</v>
      </c>
      <c r="K86" s="85">
        <f t="shared" si="25"/>
        <v>100</v>
      </c>
    </row>
    <row r="87" spans="1:11" s="44" customFormat="1" ht="11.25" x14ac:dyDescent="0.2">
      <c r="A87" s="18"/>
      <c r="B87" s="61"/>
      <c r="C87" s="20"/>
      <c r="D87" s="20"/>
      <c r="E87" s="20"/>
      <c r="F87" s="20"/>
      <c r="G87" s="20"/>
      <c r="H87" s="84"/>
      <c r="I87" s="84"/>
      <c r="J87" s="84"/>
      <c r="K87" s="85"/>
    </row>
    <row r="88" spans="1:11" s="46" customFormat="1" ht="11.25" x14ac:dyDescent="0.2">
      <c r="A88" s="7" t="s">
        <v>105</v>
      </c>
      <c r="B88" s="58" t="s">
        <v>106</v>
      </c>
      <c r="C88" s="16">
        <f>C90</f>
        <v>1000000000</v>
      </c>
      <c r="D88" s="16">
        <f t="shared" ref="D88:G88" si="30">D90</f>
        <v>760342918</v>
      </c>
      <c r="E88" s="16">
        <f t="shared" si="30"/>
        <v>454383008</v>
      </c>
      <c r="F88" s="16">
        <f t="shared" si="30"/>
        <v>312739829</v>
      </c>
      <c r="G88" s="16">
        <f t="shared" si="30"/>
        <v>312739829</v>
      </c>
      <c r="H88" s="78">
        <f t="shared" si="22"/>
        <v>76.034291799999991</v>
      </c>
      <c r="I88" s="78">
        <f t="shared" si="23"/>
        <v>59.760273587502532</v>
      </c>
      <c r="J88" s="78">
        <f t="shared" si="24"/>
        <v>68.827360067126449</v>
      </c>
      <c r="K88" s="79">
        <f t="shared" si="25"/>
        <v>100</v>
      </c>
    </row>
    <row r="89" spans="1:11" s="46" customFormat="1" ht="11.25" x14ac:dyDescent="0.2">
      <c r="A89" s="7"/>
      <c r="B89" s="58"/>
      <c r="C89" s="16"/>
      <c r="D89" s="16"/>
      <c r="E89" s="16"/>
      <c r="F89" s="16"/>
      <c r="G89" s="16"/>
      <c r="H89" s="78"/>
      <c r="I89" s="78"/>
      <c r="J89" s="78"/>
      <c r="K89" s="79"/>
    </row>
    <row r="90" spans="1:11" s="45" customFormat="1" ht="22.5" x14ac:dyDescent="0.2">
      <c r="A90" s="17" t="s">
        <v>108</v>
      </c>
      <c r="B90" s="60" t="s">
        <v>109</v>
      </c>
      <c r="C90" s="9">
        <f>C91</f>
        <v>1000000000</v>
      </c>
      <c r="D90" s="9">
        <f t="shared" ref="D90:G90" si="31">D91</f>
        <v>760342918</v>
      </c>
      <c r="E90" s="9">
        <f t="shared" si="31"/>
        <v>454383008</v>
      </c>
      <c r="F90" s="9">
        <f t="shared" si="31"/>
        <v>312739829</v>
      </c>
      <c r="G90" s="9">
        <f t="shared" si="31"/>
        <v>312739829</v>
      </c>
      <c r="H90" s="86">
        <f t="shared" si="22"/>
        <v>76.034291799999991</v>
      </c>
      <c r="I90" s="86">
        <f t="shared" si="23"/>
        <v>59.760273587502532</v>
      </c>
      <c r="J90" s="86">
        <f t="shared" si="24"/>
        <v>68.827360067126449</v>
      </c>
      <c r="K90" s="87">
        <f t="shared" si="25"/>
        <v>100</v>
      </c>
    </row>
    <row r="91" spans="1:11" s="44" customFormat="1" ht="22.5" x14ac:dyDescent="0.2">
      <c r="A91" s="18" t="s">
        <v>111</v>
      </c>
      <c r="B91" s="61" t="s">
        <v>112</v>
      </c>
      <c r="C91" s="20">
        <v>1000000000</v>
      </c>
      <c r="D91" s="20">
        <v>760342918</v>
      </c>
      <c r="E91" s="20">
        <v>454383008</v>
      </c>
      <c r="F91" s="20">
        <v>312739829</v>
      </c>
      <c r="G91" s="20">
        <v>312739829</v>
      </c>
      <c r="H91" s="84">
        <f t="shared" si="22"/>
        <v>76.034291799999991</v>
      </c>
      <c r="I91" s="84">
        <f t="shared" si="23"/>
        <v>59.760273587502532</v>
      </c>
      <c r="J91" s="84">
        <f t="shared" si="24"/>
        <v>68.827360067126449</v>
      </c>
      <c r="K91" s="85">
        <f t="shared" si="25"/>
        <v>100</v>
      </c>
    </row>
    <row r="92" spans="1:11" s="44" customFormat="1" ht="15" customHeight="1" x14ac:dyDescent="0.2">
      <c r="A92" s="18"/>
      <c r="B92" s="61"/>
      <c r="C92" s="20"/>
      <c r="D92" s="20"/>
      <c r="E92" s="20"/>
      <c r="F92" s="20"/>
      <c r="G92" s="20"/>
      <c r="H92" s="84"/>
      <c r="I92" s="84"/>
      <c r="J92" s="84"/>
      <c r="K92" s="85"/>
    </row>
    <row r="93" spans="1:11" s="46" customFormat="1" ht="25.5" customHeight="1" thickBot="1" x14ac:dyDescent="0.25">
      <c r="A93" s="25" t="s">
        <v>523</v>
      </c>
      <c r="B93" s="62" t="s">
        <v>524</v>
      </c>
      <c r="C93" s="26">
        <f>C94</f>
        <v>357206397</v>
      </c>
      <c r="D93" s="26">
        <f t="shared" ref="D93:G93" si="32">D94</f>
        <v>219416034</v>
      </c>
      <c r="E93" s="26">
        <f t="shared" si="32"/>
        <v>155907000</v>
      </c>
      <c r="F93" s="26">
        <f t="shared" si="32"/>
        <v>139527000</v>
      </c>
      <c r="G93" s="26">
        <f t="shared" si="32"/>
        <v>4500000</v>
      </c>
      <c r="H93" s="92">
        <f t="shared" si="22"/>
        <v>61.425561200125991</v>
      </c>
      <c r="I93" s="92">
        <f t="shared" si="23"/>
        <v>71.055427061451667</v>
      </c>
      <c r="J93" s="92">
        <f t="shared" si="24"/>
        <v>89.49373665069561</v>
      </c>
      <c r="K93" s="93">
        <f t="shared" si="25"/>
        <v>3.2251822227955884</v>
      </c>
    </row>
    <row r="94" spans="1:11" s="45" customFormat="1" ht="26.25" customHeight="1" x14ac:dyDescent="0.2">
      <c r="A94" s="27" t="s">
        <v>525</v>
      </c>
      <c r="B94" s="59" t="s">
        <v>526</v>
      </c>
      <c r="C94" s="28">
        <f>C95</f>
        <v>357206397</v>
      </c>
      <c r="D94" s="28">
        <f t="shared" ref="D94:G94" si="33">D95</f>
        <v>219416034</v>
      </c>
      <c r="E94" s="28">
        <f t="shared" si="33"/>
        <v>155907000</v>
      </c>
      <c r="F94" s="28">
        <f t="shared" si="33"/>
        <v>139527000</v>
      </c>
      <c r="G94" s="28">
        <f t="shared" si="33"/>
        <v>4500000</v>
      </c>
      <c r="H94" s="104">
        <f t="shared" si="22"/>
        <v>61.425561200125991</v>
      </c>
      <c r="I94" s="104">
        <f t="shared" si="23"/>
        <v>71.055427061451667</v>
      </c>
      <c r="J94" s="104">
        <f t="shared" si="24"/>
        <v>89.49373665069561</v>
      </c>
      <c r="K94" s="105">
        <f t="shared" si="25"/>
        <v>3.2251822227955884</v>
      </c>
    </row>
    <row r="95" spans="1:11" s="44" customFormat="1" ht="22.5" x14ac:dyDescent="0.2">
      <c r="A95" s="18" t="s">
        <v>527</v>
      </c>
      <c r="B95" s="61" t="s">
        <v>528</v>
      </c>
      <c r="C95" s="20">
        <v>357206397</v>
      </c>
      <c r="D95" s="20">
        <v>219416034</v>
      </c>
      <c r="E95" s="20">
        <v>155907000</v>
      </c>
      <c r="F95" s="20">
        <v>139527000</v>
      </c>
      <c r="G95" s="20">
        <v>4500000</v>
      </c>
      <c r="H95" s="84">
        <f t="shared" si="22"/>
        <v>61.425561200125991</v>
      </c>
      <c r="I95" s="84">
        <f t="shared" si="23"/>
        <v>71.055427061451667</v>
      </c>
      <c r="J95" s="84">
        <f t="shared" si="24"/>
        <v>89.49373665069561</v>
      </c>
      <c r="K95" s="85">
        <f t="shared" si="25"/>
        <v>3.2251822227955884</v>
      </c>
    </row>
    <row r="96" spans="1:11" s="44" customFormat="1" ht="11.25" x14ac:dyDescent="0.2">
      <c r="A96" s="18"/>
      <c r="B96" s="61"/>
      <c r="C96" s="20"/>
      <c r="D96" s="20"/>
      <c r="E96" s="20"/>
      <c r="F96" s="20"/>
      <c r="G96" s="20"/>
      <c r="H96" s="84"/>
      <c r="I96" s="84"/>
      <c r="J96" s="84"/>
      <c r="K96" s="85"/>
    </row>
    <row r="97" spans="1:11" s="46" customFormat="1" ht="11.25" x14ac:dyDescent="0.2">
      <c r="A97" s="7" t="s">
        <v>116</v>
      </c>
      <c r="B97" s="58" t="s">
        <v>117</v>
      </c>
      <c r="C97" s="16">
        <v>14427233835</v>
      </c>
      <c r="D97" s="16">
        <v>9641956694</v>
      </c>
      <c r="E97" s="16">
        <v>8908390753</v>
      </c>
      <c r="F97" s="16">
        <v>6651635979.2799997</v>
      </c>
      <c r="G97" s="16">
        <v>6555086327.8900003</v>
      </c>
      <c r="H97" s="78">
        <f t="shared" si="22"/>
        <v>66.831638027581747</v>
      </c>
      <c r="I97" s="78">
        <f t="shared" si="23"/>
        <v>92.391939060911938</v>
      </c>
      <c r="J97" s="78">
        <f t="shared" si="24"/>
        <v>74.667088183575544</v>
      </c>
      <c r="K97" s="79">
        <f t="shared" si="25"/>
        <v>98.548482633584371</v>
      </c>
    </row>
    <row r="98" spans="1:11" s="46" customFormat="1" ht="11.25" x14ac:dyDescent="0.2">
      <c r="A98" s="7" t="s">
        <v>119</v>
      </c>
      <c r="B98" s="58" t="s">
        <v>120</v>
      </c>
      <c r="C98" s="16">
        <f>C99+C114</f>
        <v>3580091396</v>
      </c>
      <c r="D98" s="16">
        <f t="shared" ref="D98:G98" si="34">D99+D114</f>
        <v>3456805132</v>
      </c>
      <c r="E98" s="16">
        <f t="shared" si="34"/>
        <v>3397642720</v>
      </c>
      <c r="F98" s="16">
        <f t="shared" si="34"/>
        <v>2502632960</v>
      </c>
      <c r="G98" s="16">
        <f t="shared" si="34"/>
        <v>2502632960</v>
      </c>
      <c r="H98" s="78">
        <f t="shared" si="22"/>
        <v>96.556337524294861</v>
      </c>
      <c r="I98" s="78">
        <f t="shared" si="23"/>
        <v>98.28852336938732</v>
      </c>
      <c r="J98" s="78">
        <f t="shared" si="24"/>
        <v>73.657920100557249</v>
      </c>
      <c r="K98" s="79">
        <f t="shared" si="25"/>
        <v>100</v>
      </c>
    </row>
    <row r="99" spans="1:11" s="45" customFormat="1" ht="11.25" x14ac:dyDescent="0.2">
      <c r="A99" s="17" t="s">
        <v>122</v>
      </c>
      <c r="B99" s="60" t="s">
        <v>123</v>
      </c>
      <c r="C99" s="9">
        <f>C100+C101+C102+C103+C104+C105+C106+C107+C108+C109+C110+C111+C112+C113</f>
        <v>2470646396</v>
      </c>
      <c r="D99" s="9">
        <f t="shared" ref="D99:G99" si="35">D100+D101+D102+D103+D104+D105+D106+D107+D108+D109+D110+D111+D112+D113</f>
        <v>2360642897</v>
      </c>
      <c r="E99" s="9">
        <f t="shared" si="35"/>
        <v>2341480485</v>
      </c>
      <c r="F99" s="9">
        <f t="shared" si="35"/>
        <v>1682937725</v>
      </c>
      <c r="G99" s="9">
        <f t="shared" si="35"/>
        <v>1682937725</v>
      </c>
      <c r="H99" s="86">
        <f t="shared" si="22"/>
        <v>95.547582236855234</v>
      </c>
      <c r="I99" s="86">
        <f t="shared" si="23"/>
        <v>99.188254520649764</v>
      </c>
      <c r="J99" s="86">
        <f t="shared" si="24"/>
        <v>71.874941336527939</v>
      </c>
      <c r="K99" s="87">
        <f t="shared" si="25"/>
        <v>100</v>
      </c>
    </row>
    <row r="100" spans="1:11" s="44" customFormat="1" ht="11.25" x14ac:dyDescent="0.2">
      <c r="A100" s="18" t="s">
        <v>125</v>
      </c>
      <c r="B100" s="61" t="s">
        <v>126</v>
      </c>
      <c r="C100" s="20">
        <v>40000000</v>
      </c>
      <c r="D100" s="20">
        <v>21762604</v>
      </c>
      <c r="E100" s="20">
        <v>21762604</v>
      </c>
      <c r="F100" s="20">
        <v>21762604</v>
      </c>
      <c r="G100" s="20">
        <v>21762604</v>
      </c>
      <c r="H100" s="84">
        <f t="shared" si="22"/>
        <v>54.406509999999997</v>
      </c>
      <c r="I100" s="84">
        <f t="shared" si="23"/>
        <v>100</v>
      </c>
      <c r="J100" s="84">
        <f t="shared" si="24"/>
        <v>100</v>
      </c>
      <c r="K100" s="85">
        <f t="shared" si="25"/>
        <v>100</v>
      </c>
    </row>
    <row r="101" spans="1:11" s="44" customFormat="1" ht="11.25" x14ac:dyDescent="0.2">
      <c r="A101" s="18" t="s">
        <v>127</v>
      </c>
      <c r="B101" s="61" t="s">
        <v>128</v>
      </c>
      <c r="C101" s="20">
        <v>400000000</v>
      </c>
      <c r="D101" s="20">
        <v>398462670</v>
      </c>
      <c r="E101" s="20">
        <v>398462670</v>
      </c>
      <c r="F101" s="20">
        <v>398462670</v>
      </c>
      <c r="G101" s="20">
        <v>398462670</v>
      </c>
      <c r="H101" s="84">
        <f t="shared" si="22"/>
        <v>99.615667500000001</v>
      </c>
      <c r="I101" s="84">
        <f t="shared" si="23"/>
        <v>100</v>
      </c>
      <c r="J101" s="84">
        <f t="shared" si="24"/>
        <v>100</v>
      </c>
      <c r="K101" s="85">
        <f t="shared" si="25"/>
        <v>100</v>
      </c>
    </row>
    <row r="102" spans="1:11" s="44" customFormat="1" ht="11.25" x14ac:dyDescent="0.2">
      <c r="A102" s="18" t="s">
        <v>129</v>
      </c>
      <c r="B102" s="61" t="s">
        <v>130</v>
      </c>
      <c r="C102" s="20">
        <v>240000000</v>
      </c>
      <c r="D102" s="20">
        <v>225298826</v>
      </c>
      <c r="E102" s="20">
        <v>225298826</v>
      </c>
      <c r="F102" s="20">
        <v>225298826</v>
      </c>
      <c r="G102" s="20">
        <v>225298826</v>
      </c>
      <c r="H102" s="84">
        <f t="shared" si="22"/>
        <v>93.874510833333332</v>
      </c>
      <c r="I102" s="84">
        <f t="shared" si="23"/>
        <v>100</v>
      </c>
      <c r="J102" s="84">
        <f t="shared" si="24"/>
        <v>100</v>
      </c>
      <c r="K102" s="85">
        <f t="shared" si="25"/>
        <v>100</v>
      </c>
    </row>
    <row r="103" spans="1:11" s="44" customFormat="1" ht="11.25" x14ac:dyDescent="0.2">
      <c r="A103" s="18" t="s">
        <v>131</v>
      </c>
      <c r="B103" s="61" t="s">
        <v>132</v>
      </c>
      <c r="C103" s="20">
        <v>15000000</v>
      </c>
      <c r="D103" s="20">
        <v>7746028</v>
      </c>
      <c r="E103" s="20">
        <v>7746028</v>
      </c>
      <c r="F103" s="20">
        <v>7746028</v>
      </c>
      <c r="G103" s="20">
        <v>7746028</v>
      </c>
      <c r="H103" s="84">
        <f t="shared" si="22"/>
        <v>51.640186666666665</v>
      </c>
      <c r="I103" s="84">
        <f t="shared" si="23"/>
        <v>100</v>
      </c>
      <c r="J103" s="84">
        <f t="shared" si="24"/>
        <v>100</v>
      </c>
      <c r="K103" s="85">
        <f t="shared" si="25"/>
        <v>100</v>
      </c>
    </row>
    <row r="104" spans="1:11" s="44" customFormat="1" ht="11.25" x14ac:dyDescent="0.2">
      <c r="A104" s="18" t="s">
        <v>133</v>
      </c>
      <c r="B104" s="61" t="s">
        <v>134</v>
      </c>
      <c r="C104" s="20">
        <v>47508017</v>
      </c>
      <c r="D104" s="20">
        <v>81841</v>
      </c>
      <c r="E104" s="20">
        <v>81841</v>
      </c>
      <c r="F104" s="20">
        <v>81841</v>
      </c>
      <c r="G104" s="20">
        <v>81841</v>
      </c>
      <c r="H104" s="84">
        <f t="shared" si="22"/>
        <v>0.17226776693289472</v>
      </c>
      <c r="I104" s="84">
        <f t="shared" si="23"/>
        <v>100</v>
      </c>
      <c r="J104" s="84">
        <f t="shared" si="24"/>
        <v>100</v>
      </c>
      <c r="K104" s="85">
        <f t="shared" si="25"/>
        <v>100</v>
      </c>
    </row>
    <row r="105" spans="1:11" s="44" customFormat="1" ht="11.25" x14ac:dyDescent="0.2">
      <c r="A105" s="18" t="s">
        <v>135</v>
      </c>
      <c r="B105" s="61" t="s">
        <v>136</v>
      </c>
      <c r="C105" s="20">
        <v>584915850</v>
      </c>
      <c r="D105" s="20">
        <v>584915850</v>
      </c>
      <c r="E105" s="20">
        <v>584915850</v>
      </c>
      <c r="F105" s="20">
        <v>584915850</v>
      </c>
      <c r="G105" s="20">
        <v>584915850</v>
      </c>
      <c r="H105" s="84">
        <f t="shared" si="22"/>
        <v>100</v>
      </c>
      <c r="I105" s="84">
        <f t="shared" si="23"/>
        <v>100</v>
      </c>
      <c r="J105" s="84">
        <f t="shared" si="24"/>
        <v>100</v>
      </c>
      <c r="K105" s="85">
        <f t="shared" si="25"/>
        <v>100</v>
      </c>
    </row>
    <row r="106" spans="1:11" s="44" customFormat="1" ht="11.25" x14ac:dyDescent="0.2">
      <c r="A106" s="18" t="s">
        <v>137</v>
      </c>
      <c r="B106" s="61" t="s">
        <v>138</v>
      </c>
      <c r="C106" s="20">
        <v>1344435</v>
      </c>
      <c r="D106" s="20">
        <v>1344435</v>
      </c>
      <c r="E106" s="20">
        <v>1344435</v>
      </c>
      <c r="F106" s="20">
        <v>1344435</v>
      </c>
      <c r="G106" s="20">
        <v>1344435</v>
      </c>
      <c r="H106" s="84">
        <f t="shared" si="22"/>
        <v>100</v>
      </c>
      <c r="I106" s="84">
        <f t="shared" si="23"/>
        <v>100</v>
      </c>
      <c r="J106" s="84">
        <f t="shared" si="24"/>
        <v>100</v>
      </c>
      <c r="K106" s="85">
        <f t="shared" si="25"/>
        <v>100</v>
      </c>
    </row>
    <row r="107" spans="1:11" s="44" customFormat="1" ht="11.25" x14ac:dyDescent="0.2">
      <c r="A107" s="18" t="s">
        <v>139</v>
      </c>
      <c r="B107" s="61" t="s">
        <v>140</v>
      </c>
      <c r="C107" s="20">
        <v>653982588</v>
      </c>
      <c r="D107" s="20">
        <v>653982588</v>
      </c>
      <c r="E107" s="20">
        <v>653982588</v>
      </c>
      <c r="F107" s="20">
        <v>0</v>
      </c>
      <c r="G107" s="20">
        <v>0</v>
      </c>
      <c r="H107" s="84">
        <f t="shared" si="22"/>
        <v>100</v>
      </c>
      <c r="I107" s="84">
        <f t="shared" si="23"/>
        <v>100</v>
      </c>
      <c r="J107" s="84">
        <f t="shared" si="24"/>
        <v>0</v>
      </c>
      <c r="K107" s="85">
        <v>0</v>
      </c>
    </row>
    <row r="108" spans="1:11" s="44" customFormat="1" ht="11.25" x14ac:dyDescent="0.2">
      <c r="A108" s="18" t="s">
        <v>141</v>
      </c>
      <c r="B108" s="61" t="s">
        <v>142</v>
      </c>
      <c r="C108" s="20">
        <v>50000000</v>
      </c>
      <c r="D108" s="20">
        <v>49920542</v>
      </c>
      <c r="E108" s="20">
        <v>30758130</v>
      </c>
      <c r="F108" s="20">
        <v>26197958</v>
      </c>
      <c r="G108" s="20">
        <v>26197958</v>
      </c>
      <c r="H108" s="84">
        <f t="shared" si="22"/>
        <v>99.841083999999995</v>
      </c>
      <c r="I108" s="84">
        <f t="shared" si="23"/>
        <v>61.614174781996553</v>
      </c>
      <c r="J108" s="84">
        <f t="shared" si="24"/>
        <v>85.174092183107362</v>
      </c>
      <c r="K108" s="85">
        <f t="shared" si="25"/>
        <v>100</v>
      </c>
    </row>
    <row r="109" spans="1:11" s="44" customFormat="1" ht="11.25" x14ac:dyDescent="0.2">
      <c r="A109" s="18" t="s">
        <v>143</v>
      </c>
      <c r="B109" s="61" t="s">
        <v>144</v>
      </c>
      <c r="C109" s="20">
        <v>145820095</v>
      </c>
      <c r="D109" s="20">
        <v>145820095</v>
      </c>
      <c r="E109" s="20">
        <v>145820095</v>
      </c>
      <c r="F109" s="20">
        <v>145820095</v>
      </c>
      <c r="G109" s="20">
        <v>145820095</v>
      </c>
      <c r="H109" s="84">
        <f t="shared" si="22"/>
        <v>100</v>
      </c>
      <c r="I109" s="84">
        <f t="shared" si="23"/>
        <v>100</v>
      </c>
      <c r="J109" s="84">
        <f t="shared" si="24"/>
        <v>100</v>
      </c>
      <c r="K109" s="85">
        <f t="shared" si="25"/>
        <v>100</v>
      </c>
    </row>
    <row r="110" spans="1:11" s="44" customFormat="1" ht="11.25" x14ac:dyDescent="0.2">
      <c r="A110" s="18" t="s">
        <v>145</v>
      </c>
      <c r="B110" s="61" t="s">
        <v>146</v>
      </c>
      <c r="C110" s="20">
        <v>133281100</v>
      </c>
      <c r="D110" s="20">
        <v>123316945</v>
      </c>
      <c r="E110" s="20">
        <v>123316945</v>
      </c>
      <c r="F110" s="20">
        <v>123316945</v>
      </c>
      <c r="G110" s="20">
        <v>123316945</v>
      </c>
      <c r="H110" s="84">
        <f t="shared" si="22"/>
        <v>92.52395500937493</v>
      </c>
      <c r="I110" s="84">
        <f t="shared" si="23"/>
        <v>100</v>
      </c>
      <c r="J110" s="84">
        <f t="shared" si="24"/>
        <v>100</v>
      </c>
      <c r="K110" s="85">
        <f t="shared" si="25"/>
        <v>100</v>
      </c>
    </row>
    <row r="111" spans="1:11" s="44" customFormat="1" ht="11.25" x14ac:dyDescent="0.2">
      <c r="A111" s="18" t="s">
        <v>147</v>
      </c>
      <c r="B111" s="61" t="s">
        <v>148</v>
      </c>
      <c r="C111" s="20">
        <v>110760699</v>
      </c>
      <c r="D111" s="20">
        <v>110760699</v>
      </c>
      <c r="E111" s="20">
        <v>110760699</v>
      </c>
      <c r="F111" s="20">
        <v>110760699</v>
      </c>
      <c r="G111" s="20">
        <v>110760699</v>
      </c>
      <c r="H111" s="84">
        <f t="shared" si="22"/>
        <v>100</v>
      </c>
      <c r="I111" s="84">
        <f t="shared" si="23"/>
        <v>100</v>
      </c>
      <c r="J111" s="84">
        <f t="shared" si="24"/>
        <v>100</v>
      </c>
      <c r="K111" s="85">
        <f t="shared" si="25"/>
        <v>100</v>
      </c>
    </row>
    <row r="112" spans="1:11" s="44" customFormat="1" ht="11.25" x14ac:dyDescent="0.2">
      <c r="A112" s="18" t="s">
        <v>149</v>
      </c>
      <c r="B112" s="61" t="s">
        <v>150</v>
      </c>
      <c r="C112" s="20">
        <v>10000000</v>
      </c>
      <c r="D112" s="20">
        <v>0</v>
      </c>
      <c r="E112" s="20">
        <v>0</v>
      </c>
      <c r="F112" s="20">
        <v>0</v>
      </c>
      <c r="G112" s="20">
        <v>0</v>
      </c>
      <c r="H112" s="84">
        <f t="shared" si="22"/>
        <v>0</v>
      </c>
      <c r="I112" s="84">
        <v>0</v>
      </c>
      <c r="J112" s="84">
        <v>0</v>
      </c>
      <c r="K112" s="85">
        <v>0</v>
      </c>
    </row>
    <row r="113" spans="1:11" s="44" customFormat="1" ht="11.25" x14ac:dyDescent="0.2">
      <c r="A113" s="18" t="s">
        <v>151</v>
      </c>
      <c r="B113" s="61" t="s">
        <v>152</v>
      </c>
      <c r="C113" s="20">
        <v>38033612</v>
      </c>
      <c r="D113" s="20">
        <v>37229774</v>
      </c>
      <c r="E113" s="20">
        <v>37229774</v>
      </c>
      <c r="F113" s="20">
        <v>37229774</v>
      </c>
      <c r="G113" s="20">
        <v>37229774</v>
      </c>
      <c r="H113" s="84">
        <f t="shared" si="22"/>
        <v>97.886506282916272</v>
      </c>
      <c r="I113" s="84">
        <f t="shared" si="23"/>
        <v>100</v>
      </c>
      <c r="J113" s="84">
        <f t="shared" si="24"/>
        <v>100</v>
      </c>
      <c r="K113" s="85">
        <f t="shared" si="25"/>
        <v>100</v>
      </c>
    </row>
    <row r="114" spans="1:11" s="45" customFormat="1" ht="21.75" customHeight="1" x14ac:dyDescent="0.2">
      <c r="A114" s="17" t="s">
        <v>153</v>
      </c>
      <c r="B114" s="60" t="s">
        <v>154</v>
      </c>
      <c r="C114" s="9">
        <f>C115+C116+C117</f>
        <v>1109445000</v>
      </c>
      <c r="D114" s="9">
        <f t="shared" ref="D114:G114" si="36">D115+D116+D117</f>
        <v>1096162235</v>
      </c>
      <c r="E114" s="9">
        <f t="shared" si="36"/>
        <v>1056162235</v>
      </c>
      <c r="F114" s="9">
        <f t="shared" si="36"/>
        <v>819695235</v>
      </c>
      <c r="G114" s="9">
        <f t="shared" si="36"/>
        <v>819695235</v>
      </c>
      <c r="H114" s="86">
        <f t="shared" si="22"/>
        <v>98.802755882445723</v>
      </c>
      <c r="I114" s="86">
        <f t="shared" si="23"/>
        <v>96.350905119441549</v>
      </c>
      <c r="J114" s="86">
        <f t="shared" si="24"/>
        <v>77.610731366474212</v>
      </c>
      <c r="K114" s="87">
        <f t="shared" si="25"/>
        <v>100</v>
      </c>
    </row>
    <row r="115" spans="1:11" s="44" customFormat="1" ht="11.25" x14ac:dyDescent="0.2">
      <c r="A115" s="18" t="s">
        <v>451</v>
      </c>
      <c r="B115" s="61" t="s">
        <v>452</v>
      </c>
      <c r="C115" s="20">
        <v>737000000</v>
      </c>
      <c r="D115" s="20">
        <v>728717235</v>
      </c>
      <c r="E115" s="20">
        <v>728717235</v>
      </c>
      <c r="F115" s="20">
        <v>728717235</v>
      </c>
      <c r="G115" s="20">
        <v>728717235</v>
      </c>
      <c r="H115" s="84">
        <f t="shared" si="22"/>
        <v>98.876151289009499</v>
      </c>
      <c r="I115" s="84">
        <f t="shared" si="23"/>
        <v>100</v>
      </c>
      <c r="J115" s="84">
        <f t="shared" si="24"/>
        <v>100</v>
      </c>
      <c r="K115" s="85">
        <f t="shared" si="25"/>
        <v>100</v>
      </c>
    </row>
    <row r="116" spans="1:11" s="44" customFormat="1" ht="11.25" x14ac:dyDescent="0.2">
      <c r="A116" s="18" t="s">
        <v>157</v>
      </c>
      <c r="B116" s="61" t="s">
        <v>77</v>
      </c>
      <c r="C116" s="20">
        <v>45000000</v>
      </c>
      <c r="D116" s="20">
        <v>40000000</v>
      </c>
      <c r="E116" s="20">
        <v>0</v>
      </c>
      <c r="F116" s="20">
        <v>0</v>
      </c>
      <c r="G116" s="20">
        <v>0</v>
      </c>
      <c r="H116" s="84">
        <f t="shared" si="22"/>
        <v>88.888888888888886</v>
      </c>
      <c r="I116" s="84">
        <f t="shared" si="23"/>
        <v>0</v>
      </c>
      <c r="J116" s="84">
        <v>0</v>
      </c>
      <c r="K116" s="85">
        <v>0</v>
      </c>
    </row>
    <row r="117" spans="1:11" s="44" customFormat="1" ht="11.25" x14ac:dyDescent="0.2">
      <c r="A117" s="18" t="s">
        <v>513</v>
      </c>
      <c r="B117" s="61" t="s">
        <v>81</v>
      </c>
      <c r="C117" s="20">
        <v>327445000</v>
      </c>
      <c r="D117" s="20">
        <v>327445000</v>
      </c>
      <c r="E117" s="20">
        <v>327445000</v>
      </c>
      <c r="F117" s="20">
        <v>90978000</v>
      </c>
      <c r="G117" s="20">
        <v>90978000</v>
      </c>
      <c r="H117" s="84">
        <f t="shared" si="22"/>
        <v>100</v>
      </c>
      <c r="I117" s="84">
        <f t="shared" si="23"/>
        <v>100</v>
      </c>
      <c r="J117" s="84">
        <f t="shared" si="24"/>
        <v>27.784208034937162</v>
      </c>
      <c r="K117" s="85">
        <f t="shared" si="25"/>
        <v>100</v>
      </c>
    </row>
    <row r="118" spans="1:11" s="46" customFormat="1" ht="11.25" x14ac:dyDescent="0.2">
      <c r="A118" s="7" t="s">
        <v>158</v>
      </c>
      <c r="B118" s="58" t="s">
        <v>159</v>
      </c>
      <c r="C118" s="16">
        <f>C119+C121+C133+C137+C145</f>
        <v>10847142439</v>
      </c>
      <c r="D118" s="16">
        <f>D119+D121+D133+D137+D145</f>
        <v>6185151562</v>
      </c>
      <c r="E118" s="16">
        <f>E119+E121+E133+E137+E145</f>
        <v>5510748033</v>
      </c>
      <c r="F118" s="16">
        <f>F119+F121+F133+F137+F145</f>
        <v>4149003019.2799997</v>
      </c>
      <c r="G118" s="16">
        <f>G119+G121+G133+G137+G145</f>
        <v>4052453367.8899999</v>
      </c>
      <c r="H118" s="78">
        <f t="shared" si="22"/>
        <v>57.021022788101327</v>
      </c>
      <c r="I118" s="78">
        <f t="shared" si="23"/>
        <v>89.096410617593207</v>
      </c>
      <c r="J118" s="78">
        <f t="shared" si="24"/>
        <v>75.289289120724348</v>
      </c>
      <c r="K118" s="79">
        <f t="shared" si="25"/>
        <v>97.672943332618871</v>
      </c>
    </row>
    <row r="119" spans="1:11" s="45" customFormat="1" ht="11.25" x14ac:dyDescent="0.2">
      <c r="A119" s="17" t="s">
        <v>161</v>
      </c>
      <c r="B119" s="60" t="s">
        <v>162</v>
      </c>
      <c r="C119" s="9">
        <f>C120</f>
        <v>1023000000</v>
      </c>
      <c r="D119" s="9">
        <f t="shared" ref="D119:G119" si="37">D120</f>
        <v>953038613</v>
      </c>
      <c r="E119" s="9">
        <f t="shared" si="37"/>
        <v>719758069</v>
      </c>
      <c r="F119" s="9">
        <f t="shared" si="37"/>
        <v>475868376</v>
      </c>
      <c r="G119" s="9">
        <f t="shared" si="37"/>
        <v>475868376</v>
      </c>
      <c r="H119" s="86">
        <f t="shared" si="22"/>
        <v>93.161154740957969</v>
      </c>
      <c r="I119" s="86">
        <f t="shared" si="23"/>
        <v>75.522445699689612</v>
      </c>
      <c r="J119" s="86">
        <f t="shared" si="24"/>
        <v>66.115045665434565</v>
      </c>
      <c r="K119" s="87">
        <f t="shared" si="25"/>
        <v>100</v>
      </c>
    </row>
    <row r="120" spans="1:11" s="44" customFormat="1" ht="11.25" x14ac:dyDescent="0.2">
      <c r="A120" s="18" t="s">
        <v>164</v>
      </c>
      <c r="B120" s="61" t="s">
        <v>165</v>
      </c>
      <c r="C120" s="20">
        <v>1023000000</v>
      </c>
      <c r="D120" s="20">
        <v>953038613</v>
      </c>
      <c r="E120" s="20">
        <v>719758069</v>
      </c>
      <c r="F120" s="20">
        <v>475868376</v>
      </c>
      <c r="G120" s="20">
        <v>475868376</v>
      </c>
      <c r="H120" s="84">
        <f t="shared" si="22"/>
        <v>93.161154740957969</v>
      </c>
      <c r="I120" s="84">
        <f t="shared" si="23"/>
        <v>75.522445699689612</v>
      </c>
      <c r="J120" s="84">
        <f t="shared" si="24"/>
        <v>66.115045665434565</v>
      </c>
      <c r="K120" s="85">
        <f t="shared" si="25"/>
        <v>100</v>
      </c>
    </row>
    <row r="121" spans="1:11" s="45" customFormat="1" ht="11.25" x14ac:dyDescent="0.2">
      <c r="A121" s="17" t="s">
        <v>166</v>
      </c>
      <c r="B121" s="60" t="s">
        <v>167</v>
      </c>
      <c r="C121" s="9">
        <f>C122+C123+C124+C125+C126+C127+C128+C129+C130+C131+C132</f>
        <v>1946337061</v>
      </c>
      <c r="D121" s="9">
        <f t="shared" ref="D121:G121" si="38">D122+D123+D124+D125+D126+D127+D128+D129+D130+D131+D132</f>
        <v>1873928866</v>
      </c>
      <c r="E121" s="9">
        <f t="shared" si="38"/>
        <v>1867668606</v>
      </c>
      <c r="F121" s="9">
        <f t="shared" si="38"/>
        <v>1437477416.28</v>
      </c>
      <c r="G121" s="9">
        <f t="shared" si="38"/>
        <v>1430427764.8899999</v>
      </c>
      <c r="H121" s="86">
        <f t="shared" si="22"/>
        <v>96.279771040130242</v>
      </c>
      <c r="I121" s="86">
        <f t="shared" si="23"/>
        <v>99.665928621220132</v>
      </c>
      <c r="J121" s="86">
        <f t="shared" si="24"/>
        <v>76.966406763063617</v>
      </c>
      <c r="K121" s="87">
        <f t="shared" si="25"/>
        <v>99.50958176384826</v>
      </c>
    </row>
    <row r="122" spans="1:11" s="44" customFormat="1" ht="22.5" x14ac:dyDescent="0.2">
      <c r="A122" s="18" t="s">
        <v>169</v>
      </c>
      <c r="B122" s="61" t="s">
        <v>170</v>
      </c>
      <c r="C122" s="20">
        <v>650920000</v>
      </c>
      <c r="D122" s="20">
        <v>650910114</v>
      </c>
      <c r="E122" s="20">
        <v>650910114</v>
      </c>
      <c r="F122" s="20">
        <v>530056071.92000002</v>
      </c>
      <c r="G122" s="20">
        <v>526167218.02999997</v>
      </c>
      <c r="H122" s="84">
        <f t="shared" si="22"/>
        <v>99.998481226571627</v>
      </c>
      <c r="I122" s="84">
        <f t="shared" si="23"/>
        <v>100</v>
      </c>
      <c r="J122" s="84">
        <f t="shared" si="24"/>
        <v>81.433067411209407</v>
      </c>
      <c r="K122" s="85">
        <f t="shared" si="25"/>
        <v>99.266331602256045</v>
      </c>
    </row>
    <row r="123" spans="1:11" s="44" customFormat="1" ht="11.25" x14ac:dyDescent="0.2">
      <c r="A123" s="18" t="s">
        <v>171</v>
      </c>
      <c r="B123" s="61" t="s">
        <v>172</v>
      </c>
      <c r="C123" s="20">
        <v>200000000</v>
      </c>
      <c r="D123" s="20">
        <v>200000000</v>
      </c>
      <c r="E123" s="20">
        <v>200000000</v>
      </c>
      <c r="F123" s="20">
        <v>99612481.400000006</v>
      </c>
      <c r="G123" s="20">
        <v>99612481.400000006</v>
      </c>
      <c r="H123" s="84">
        <f t="shared" si="22"/>
        <v>100</v>
      </c>
      <c r="I123" s="84">
        <f t="shared" si="23"/>
        <v>100</v>
      </c>
      <c r="J123" s="84">
        <f t="shared" si="24"/>
        <v>49.806240700000004</v>
      </c>
      <c r="K123" s="85">
        <f t="shared" si="25"/>
        <v>100</v>
      </c>
    </row>
    <row r="124" spans="1:11" s="44" customFormat="1" ht="11.25" x14ac:dyDescent="0.2">
      <c r="A124" s="18" t="s">
        <v>173</v>
      </c>
      <c r="B124" s="61" t="s">
        <v>89</v>
      </c>
      <c r="C124" s="20">
        <v>318775000</v>
      </c>
      <c r="D124" s="20">
        <v>313036749</v>
      </c>
      <c r="E124" s="20">
        <v>313036749</v>
      </c>
      <c r="F124" s="20">
        <v>312904001.94999999</v>
      </c>
      <c r="G124" s="20">
        <v>309743204.44999999</v>
      </c>
      <c r="H124" s="84">
        <f t="shared" si="22"/>
        <v>98.19990557603326</v>
      </c>
      <c r="I124" s="84">
        <f t="shared" si="23"/>
        <v>100</v>
      </c>
      <c r="J124" s="84">
        <f t="shared" si="24"/>
        <v>99.957593780786411</v>
      </c>
      <c r="K124" s="85">
        <f t="shared" si="25"/>
        <v>98.989850727283098</v>
      </c>
    </row>
    <row r="125" spans="1:11" s="44" customFormat="1" ht="11.25" x14ac:dyDescent="0.2">
      <c r="A125" s="18" t="s">
        <v>174</v>
      </c>
      <c r="B125" s="61" t="s">
        <v>91</v>
      </c>
      <c r="C125" s="20">
        <v>150071057</v>
      </c>
      <c r="D125" s="20">
        <v>150071057</v>
      </c>
      <c r="E125" s="20">
        <v>150071057</v>
      </c>
      <c r="F125" s="20">
        <v>98600050.959999993</v>
      </c>
      <c r="G125" s="20">
        <v>98600050.959999993</v>
      </c>
      <c r="H125" s="84">
        <f t="shared" si="22"/>
        <v>100</v>
      </c>
      <c r="I125" s="84">
        <f t="shared" si="23"/>
        <v>100</v>
      </c>
      <c r="J125" s="84">
        <f t="shared" si="24"/>
        <v>65.702243277995962</v>
      </c>
      <c r="K125" s="85">
        <f t="shared" si="25"/>
        <v>100</v>
      </c>
    </row>
    <row r="126" spans="1:11" s="44" customFormat="1" ht="18.75" customHeight="1" thickBot="1" x14ac:dyDescent="0.25">
      <c r="A126" s="29" t="s">
        <v>175</v>
      </c>
      <c r="B126" s="63" t="s">
        <v>176</v>
      </c>
      <c r="C126" s="30">
        <v>148449936</v>
      </c>
      <c r="D126" s="30">
        <v>139940146</v>
      </c>
      <c r="E126" s="30">
        <v>139940146</v>
      </c>
      <c r="F126" s="30">
        <v>107019283</v>
      </c>
      <c r="G126" s="30">
        <v>107019283</v>
      </c>
      <c r="H126" s="88">
        <f t="shared" si="22"/>
        <v>94.267569101545462</v>
      </c>
      <c r="I126" s="88">
        <f t="shared" si="23"/>
        <v>100</v>
      </c>
      <c r="J126" s="88">
        <f t="shared" si="24"/>
        <v>76.475040264714309</v>
      </c>
      <c r="K126" s="89">
        <f t="shared" si="25"/>
        <v>100</v>
      </c>
    </row>
    <row r="127" spans="1:11" s="44" customFormat="1" ht="11.25" x14ac:dyDescent="0.2">
      <c r="A127" s="23" t="s">
        <v>177</v>
      </c>
      <c r="B127" s="70" t="s">
        <v>178</v>
      </c>
      <c r="C127" s="24">
        <v>24306710</v>
      </c>
      <c r="D127" s="24">
        <v>0</v>
      </c>
      <c r="E127" s="24">
        <v>0</v>
      </c>
      <c r="F127" s="24">
        <v>0</v>
      </c>
      <c r="G127" s="24">
        <v>0</v>
      </c>
      <c r="H127" s="90">
        <f t="shared" si="22"/>
        <v>0</v>
      </c>
      <c r="I127" s="90">
        <v>0</v>
      </c>
      <c r="J127" s="90">
        <v>0</v>
      </c>
      <c r="K127" s="91">
        <v>0</v>
      </c>
    </row>
    <row r="128" spans="1:11" s="44" customFormat="1" ht="11.25" x14ac:dyDescent="0.2">
      <c r="A128" s="18" t="s">
        <v>179</v>
      </c>
      <c r="B128" s="61" t="s">
        <v>95</v>
      </c>
      <c r="C128" s="20">
        <v>25000000</v>
      </c>
      <c r="D128" s="20">
        <v>25000000</v>
      </c>
      <c r="E128" s="20">
        <v>25000000</v>
      </c>
      <c r="F128" s="20">
        <v>10079814.050000001</v>
      </c>
      <c r="G128" s="20">
        <v>10079814.050000001</v>
      </c>
      <c r="H128" s="84">
        <f t="shared" si="22"/>
        <v>100</v>
      </c>
      <c r="I128" s="84">
        <f t="shared" si="23"/>
        <v>100</v>
      </c>
      <c r="J128" s="84">
        <f t="shared" si="24"/>
        <v>40.319256200000005</v>
      </c>
      <c r="K128" s="85">
        <f t="shared" si="25"/>
        <v>100</v>
      </c>
    </row>
    <row r="129" spans="1:11" s="44" customFormat="1" ht="11.25" x14ac:dyDescent="0.2">
      <c r="A129" s="18" t="s">
        <v>180</v>
      </c>
      <c r="B129" s="61" t="s">
        <v>97</v>
      </c>
      <c r="C129" s="20">
        <v>75500000</v>
      </c>
      <c r="D129" s="20">
        <v>71127579</v>
      </c>
      <c r="E129" s="20">
        <v>69540289</v>
      </c>
      <c r="F129" s="20">
        <v>69540289</v>
      </c>
      <c r="G129" s="20">
        <v>69540289</v>
      </c>
      <c r="H129" s="84">
        <f t="shared" si="22"/>
        <v>94.208713907284775</v>
      </c>
      <c r="I129" s="84">
        <f t="shared" si="23"/>
        <v>97.768390232992459</v>
      </c>
      <c r="J129" s="84">
        <f t="shared" si="24"/>
        <v>100</v>
      </c>
      <c r="K129" s="85">
        <f t="shared" si="25"/>
        <v>100</v>
      </c>
    </row>
    <row r="130" spans="1:11" s="44" customFormat="1" ht="11.25" x14ac:dyDescent="0.2">
      <c r="A130" s="18" t="s">
        <v>181</v>
      </c>
      <c r="B130" s="61" t="s">
        <v>182</v>
      </c>
      <c r="C130" s="20">
        <v>252250000</v>
      </c>
      <c r="D130" s="20">
        <v>231058863</v>
      </c>
      <c r="E130" s="20">
        <v>231058863</v>
      </c>
      <c r="F130" s="20">
        <v>136511036</v>
      </c>
      <c r="G130" s="20">
        <v>136511036</v>
      </c>
      <c r="H130" s="84">
        <f t="shared" si="22"/>
        <v>91.599152824578795</v>
      </c>
      <c r="I130" s="84">
        <f t="shared" si="23"/>
        <v>100</v>
      </c>
      <c r="J130" s="84">
        <f t="shared" si="24"/>
        <v>59.080631760920589</v>
      </c>
      <c r="K130" s="85">
        <f t="shared" si="25"/>
        <v>100</v>
      </c>
    </row>
    <row r="131" spans="1:11" s="44" customFormat="1" ht="11.25" x14ac:dyDescent="0.2">
      <c r="A131" s="18" t="s">
        <v>183</v>
      </c>
      <c r="B131" s="61" t="s">
        <v>184</v>
      </c>
      <c r="C131" s="20">
        <v>33280000</v>
      </c>
      <c r="D131" s="20">
        <v>25000000</v>
      </c>
      <c r="E131" s="20">
        <v>25000000</v>
      </c>
      <c r="F131" s="20">
        <v>10043000</v>
      </c>
      <c r="G131" s="20">
        <v>10043000</v>
      </c>
      <c r="H131" s="84">
        <f t="shared" si="22"/>
        <v>75.120192307692307</v>
      </c>
      <c r="I131" s="84">
        <f t="shared" si="23"/>
        <v>100</v>
      </c>
      <c r="J131" s="84">
        <f t="shared" si="24"/>
        <v>40.172000000000004</v>
      </c>
      <c r="K131" s="85">
        <f t="shared" si="25"/>
        <v>100</v>
      </c>
    </row>
    <row r="132" spans="1:11" s="44" customFormat="1" ht="11.25" x14ac:dyDescent="0.2">
      <c r="A132" s="18" t="s">
        <v>185</v>
      </c>
      <c r="B132" s="61" t="s">
        <v>99</v>
      </c>
      <c r="C132" s="20">
        <v>67784358</v>
      </c>
      <c r="D132" s="20">
        <v>67784358</v>
      </c>
      <c r="E132" s="20">
        <v>63111388</v>
      </c>
      <c r="F132" s="20">
        <v>63111388</v>
      </c>
      <c r="G132" s="20">
        <v>63111388</v>
      </c>
      <c r="H132" s="84">
        <f t="shared" si="22"/>
        <v>100</v>
      </c>
      <c r="I132" s="84">
        <f t="shared" si="23"/>
        <v>93.106123392066351</v>
      </c>
      <c r="J132" s="84">
        <f t="shared" si="24"/>
        <v>100</v>
      </c>
      <c r="K132" s="85">
        <f t="shared" si="25"/>
        <v>100</v>
      </c>
    </row>
    <row r="133" spans="1:11" s="45" customFormat="1" ht="11.25" x14ac:dyDescent="0.2">
      <c r="A133" s="17" t="s">
        <v>186</v>
      </c>
      <c r="B133" s="60" t="s">
        <v>187</v>
      </c>
      <c r="C133" s="9">
        <f>C134+C135+C136</f>
        <v>1482536139</v>
      </c>
      <c r="D133" s="9">
        <f t="shared" ref="D133:G133" si="39">D134+D135+D136</f>
        <v>1204094731</v>
      </c>
      <c r="E133" s="9">
        <f t="shared" si="39"/>
        <v>869618102</v>
      </c>
      <c r="F133" s="9">
        <f t="shared" si="39"/>
        <v>552863771</v>
      </c>
      <c r="G133" s="9">
        <f t="shared" si="39"/>
        <v>552863771</v>
      </c>
      <c r="H133" s="86">
        <f t="shared" si="22"/>
        <v>81.21857534023998</v>
      </c>
      <c r="I133" s="86">
        <f t="shared" si="23"/>
        <v>72.221734686753649</v>
      </c>
      <c r="J133" s="86">
        <f t="shared" si="24"/>
        <v>63.575467176740077</v>
      </c>
      <c r="K133" s="87">
        <f t="shared" si="25"/>
        <v>100</v>
      </c>
    </row>
    <row r="134" spans="1:11" s="44" customFormat="1" ht="11.25" x14ac:dyDescent="0.2">
      <c r="A134" s="18" t="s">
        <v>189</v>
      </c>
      <c r="B134" s="61" t="s">
        <v>104</v>
      </c>
      <c r="C134" s="20">
        <v>1157436139</v>
      </c>
      <c r="D134" s="20">
        <v>1134423238</v>
      </c>
      <c r="E134" s="20">
        <v>816710078</v>
      </c>
      <c r="F134" s="20">
        <v>538867419</v>
      </c>
      <c r="G134" s="20">
        <v>538867419</v>
      </c>
      <c r="H134" s="84">
        <f t="shared" si="22"/>
        <v>98.011734710488412</v>
      </c>
      <c r="I134" s="84">
        <f t="shared" si="23"/>
        <v>71.993419267386344</v>
      </c>
      <c r="J134" s="84">
        <f t="shared" si="24"/>
        <v>65.98025829675143</v>
      </c>
      <c r="K134" s="85">
        <f t="shared" si="25"/>
        <v>100</v>
      </c>
    </row>
    <row r="135" spans="1:11" s="44" customFormat="1" ht="11.25" x14ac:dyDescent="0.2">
      <c r="A135" s="18" t="s">
        <v>190</v>
      </c>
      <c r="B135" s="61" t="s">
        <v>191</v>
      </c>
      <c r="C135" s="20">
        <v>260000000</v>
      </c>
      <c r="D135" s="20">
        <v>52908024</v>
      </c>
      <c r="E135" s="20">
        <v>52908024</v>
      </c>
      <c r="F135" s="20">
        <v>13996352</v>
      </c>
      <c r="G135" s="20">
        <v>13996352</v>
      </c>
      <c r="H135" s="84">
        <f t="shared" si="22"/>
        <v>20.349239999999998</v>
      </c>
      <c r="I135" s="84">
        <f t="shared" si="23"/>
        <v>100</v>
      </c>
      <c r="J135" s="84">
        <f t="shared" si="24"/>
        <v>26.454119700255674</v>
      </c>
      <c r="K135" s="85">
        <f t="shared" si="25"/>
        <v>100</v>
      </c>
    </row>
    <row r="136" spans="1:11" s="44" customFormat="1" ht="11.25" x14ac:dyDescent="0.2">
      <c r="A136" s="18" t="s">
        <v>192</v>
      </c>
      <c r="B136" s="61" t="s">
        <v>193</v>
      </c>
      <c r="C136" s="20">
        <v>65100000</v>
      </c>
      <c r="D136" s="20">
        <v>16763469</v>
      </c>
      <c r="E136" s="20">
        <v>0</v>
      </c>
      <c r="F136" s="20">
        <v>0</v>
      </c>
      <c r="G136" s="20">
        <v>0</v>
      </c>
      <c r="H136" s="84">
        <f t="shared" si="22"/>
        <v>25.750336405529957</v>
      </c>
      <c r="I136" s="84">
        <f t="shared" si="23"/>
        <v>0</v>
      </c>
      <c r="J136" s="84">
        <v>0</v>
      </c>
      <c r="K136" s="85">
        <v>0</v>
      </c>
    </row>
    <row r="137" spans="1:11" s="45" customFormat="1" ht="11.25" x14ac:dyDescent="0.2">
      <c r="A137" s="17" t="s">
        <v>194</v>
      </c>
      <c r="B137" s="60" t="s">
        <v>195</v>
      </c>
      <c r="C137" s="9">
        <f>C138+C139+C140+C141+C142+C143+C144</f>
        <v>6150269239</v>
      </c>
      <c r="D137" s="9">
        <f t="shared" ref="D137:G137" si="40">D138+D139+D140+D141+D142+D143+D144</f>
        <v>1960581721</v>
      </c>
      <c r="E137" s="9">
        <f t="shared" si="40"/>
        <v>1871149625</v>
      </c>
      <c r="F137" s="9">
        <f t="shared" si="40"/>
        <v>1552477825</v>
      </c>
      <c r="G137" s="9">
        <f t="shared" si="40"/>
        <v>1462977825</v>
      </c>
      <c r="H137" s="86">
        <f t="shared" si="22"/>
        <v>31.877982000651077</v>
      </c>
      <c r="I137" s="86">
        <f t="shared" si="23"/>
        <v>95.438491798526769</v>
      </c>
      <c r="J137" s="86">
        <f t="shared" si="24"/>
        <v>82.969197345722691</v>
      </c>
      <c r="K137" s="87">
        <f t="shared" si="25"/>
        <v>94.235022326325335</v>
      </c>
    </row>
    <row r="138" spans="1:11" s="44" customFormat="1" ht="11.25" x14ac:dyDescent="0.2">
      <c r="A138" s="18" t="s">
        <v>197</v>
      </c>
      <c r="B138" s="61" t="s">
        <v>198</v>
      </c>
      <c r="C138" s="20">
        <v>78000000</v>
      </c>
      <c r="D138" s="20">
        <v>24511499</v>
      </c>
      <c r="E138" s="20">
        <v>24511499</v>
      </c>
      <c r="F138" s="20">
        <v>24511499</v>
      </c>
      <c r="G138" s="20">
        <v>24511499</v>
      </c>
      <c r="H138" s="84">
        <f t="shared" si="22"/>
        <v>31.424998717948714</v>
      </c>
      <c r="I138" s="84">
        <f t="shared" si="23"/>
        <v>100</v>
      </c>
      <c r="J138" s="84">
        <f t="shared" si="24"/>
        <v>100</v>
      </c>
      <c r="K138" s="85">
        <f t="shared" si="25"/>
        <v>100</v>
      </c>
    </row>
    <row r="139" spans="1:11" s="44" customFormat="1" ht="11.25" x14ac:dyDescent="0.2">
      <c r="A139" s="18" t="s">
        <v>199</v>
      </c>
      <c r="B139" s="61" t="s">
        <v>200</v>
      </c>
      <c r="C139" s="20">
        <v>1802866564</v>
      </c>
      <c r="D139" s="20">
        <v>1724392808</v>
      </c>
      <c r="E139" s="20">
        <v>1672285504</v>
      </c>
      <c r="F139" s="20">
        <v>1353635504</v>
      </c>
      <c r="G139" s="20">
        <v>1274635504</v>
      </c>
      <c r="H139" s="84">
        <f t="shared" ref="H139:H199" si="41">D139/C139*100</f>
        <v>95.647278752239373</v>
      </c>
      <c r="I139" s="84">
        <f t="shared" ref="I139:I199" si="42">E139/D139*100</f>
        <v>96.978223073173481</v>
      </c>
      <c r="J139" s="84">
        <f t="shared" ref="J139:J199" si="43">F139/E139*100</f>
        <v>80.945239360276119</v>
      </c>
      <c r="K139" s="85">
        <f t="shared" ref="K139:K199" si="44">G139/F139*100</f>
        <v>94.163864661753138</v>
      </c>
    </row>
    <row r="140" spans="1:11" s="44" customFormat="1" ht="11.25" x14ac:dyDescent="0.2">
      <c r="A140" s="18" t="s">
        <v>203</v>
      </c>
      <c r="B140" s="61" t="s">
        <v>204</v>
      </c>
      <c r="C140" s="20">
        <v>78333110</v>
      </c>
      <c r="D140" s="20">
        <v>73609146</v>
      </c>
      <c r="E140" s="20">
        <v>73579146</v>
      </c>
      <c r="F140" s="20">
        <v>73579146</v>
      </c>
      <c r="G140" s="20">
        <v>73579146</v>
      </c>
      <c r="H140" s="84">
        <f t="shared" si="41"/>
        <v>93.969390465921748</v>
      </c>
      <c r="I140" s="84">
        <f t="shared" si="42"/>
        <v>99.95924419500804</v>
      </c>
      <c r="J140" s="84">
        <f t="shared" si="43"/>
        <v>100</v>
      </c>
      <c r="K140" s="85">
        <f t="shared" si="44"/>
        <v>100</v>
      </c>
    </row>
    <row r="141" spans="1:11" s="44" customFormat="1" ht="11.25" x14ac:dyDescent="0.2">
      <c r="A141" s="18" t="s">
        <v>205</v>
      </c>
      <c r="B141" s="61" t="s">
        <v>206</v>
      </c>
      <c r="C141" s="20">
        <v>153932461</v>
      </c>
      <c r="D141" s="20">
        <v>121888268</v>
      </c>
      <c r="E141" s="20">
        <v>86593476</v>
      </c>
      <c r="F141" s="20">
        <v>86571676</v>
      </c>
      <c r="G141" s="20">
        <v>86571676</v>
      </c>
      <c r="H141" s="84">
        <f t="shared" si="41"/>
        <v>79.182952840596769</v>
      </c>
      <c r="I141" s="84">
        <f t="shared" si="42"/>
        <v>71.043323053864384</v>
      </c>
      <c r="J141" s="84">
        <f t="shared" si="43"/>
        <v>99.974824893274871</v>
      </c>
      <c r="K141" s="85">
        <f t="shared" si="44"/>
        <v>100</v>
      </c>
    </row>
    <row r="142" spans="1:11" s="44" customFormat="1" ht="11.25" x14ac:dyDescent="0.2">
      <c r="A142" s="18" t="s">
        <v>207</v>
      </c>
      <c r="B142" s="61" t="s">
        <v>208</v>
      </c>
      <c r="C142" s="20">
        <v>7137104</v>
      </c>
      <c r="D142" s="20">
        <v>2225000</v>
      </c>
      <c r="E142" s="20">
        <v>2225000</v>
      </c>
      <c r="F142" s="20">
        <v>2225000</v>
      </c>
      <c r="G142" s="20">
        <v>2225000</v>
      </c>
      <c r="H142" s="84">
        <f t="shared" si="41"/>
        <v>31.175109680340935</v>
      </c>
      <c r="I142" s="84">
        <f t="shared" si="42"/>
        <v>100</v>
      </c>
      <c r="J142" s="84">
        <f t="shared" si="43"/>
        <v>100</v>
      </c>
      <c r="K142" s="85">
        <f t="shared" si="44"/>
        <v>100</v>
      </c>
    </row>
    <row r="143" spans="1:11" s="44" customFormat="1" ht="11.25" x14ac:dyDescent="0.2">
      <c r="A143" s="18" t="s">
        <v>209</v>
      </c>
      <c r="B143" s="61" t="s">
        <v>210</v>
      </c>
      <c r="C143" s="20">
        <v>30000000</v>
      </c>
      <c r="D143" s="20">
        <v>13955000</v>
      </c>
      <c r="E143" s="20">
        <v>11955000</v>
      </c>
      <c r="F143" s="20">
        <v>11955000</v>
      </c>
      <c r="G143" s="20">
        <v>1455000</v>
      </c>
      <c r="H143" s="84">
        <f t="shared" si="41"/>
        <v>46.516666666666666</v>
      </c>
      <c r="I143" s="84">
        <f t="shared" si="42"/>
        <v>85.668219276245068</v>
      </c>
      <c r="J143" s="84">
        <f t="shared" si="43"/>
        <v>100</v>
      </c>
      <c r="K143" s="85">
        <f t="shared" si="44"/>
        <v>12.170639899623588</v>
      </c>
    </row>
    <row r="144" spans="1:11" s="44" customFormat="1" ht="11.25" x14ac:dyDescent="0.2">
      <c r="A144" s="18" t="s">
        <v>211</v>
      </c>
      <c r="B144" s="61" t="s">
        <v>212</v>
      </c>
      <c r="C144" s="20">
        <v>4000000000</v>
      </c>
      <c r="D144" s="20">
        <v>0</v>
      </c>
      <c r="E144" s="20">
        <v>0</v>
      </c>
      <c r="F144" s="20">
        <v>0</v>
      </c>
      <c r="G144" s="20">
        <v>0</v>
      </c>
      <c r="H144" s="84">
        <f t="shared" si="41"/>
        <v>0</v>
      </c>
      <c r="I144" s="84">
        <v>0</v>
      </c>
      <c r="J144" s="84">
        <v>0</v>
      </c>
      <c r="K144" s="85">
        <v>0</v>
      </c>
    </row>
    <row r="145" spans="1:11" s="45" customFormat="1" ht="18.75" customHeight="1" x14ac:dyDescent="0.2">
      <c r="A145" s="17" t="s">
        <v>213</v>
      </c>
      <c r="B145" s="60" t="s">
        <v>214</v>
      </c>
      <c r="C145" s="9">
        <f>C146+C147+C148</f>
        <v>245000000</v>
      </c>
      <c r="D145" s="9">
        <f t="shared" ref="D145:G145" si="45">D146+D147+D148</f>
        <v>193507631</v>
      </c>
      <c r="E145" s="9">
        <f t="shared" si="45"/>
        <v>182553631</v>
      </c>
      <c r="F145" s="9">
        <f t="shared" si="45"/>
        <v>130315631</v>
      </c>
      <c r="G145" s="9">
        <f t="shared" si="45"/>
        <v>130315631</v>
      </c>
      <c r="H145" s="86">
        <f t="shared" si="41"/>
        <v>78.982706530612248</v>
      </c>
      <c r="I145" s="86">
        <f t="shared" si="42"/>
        <v>94.339241329454339</v>
      </c>
      <c r="J145" s="86">
        <f t="shared" si="43"/>
        <v>71.384847447926134</v>
      </c>
      <c r="K145" s="87">
        <f t="shared" si="44"/>
        <v>100</v>
      </c>
    </row>
    <row r="146" spans="1:11" s="44" customFormat="1" ht="11.25" x14ac:dyDescent="0.2">
      <c r="A146" s="18" t="s">
        <v>216</v>
      </c>
      <c r="B146" s="61" t="s">
        <v>217</v>
      </c>
      <c r="C146" s="20">
        <v>60000000</v>
      </c>
      <c r="D146" s="20">
        <v>18823635</v>
      </c>
      <c r="E146" s="20">
        <v>7869635</v>
      </c>
      <c r="F146" s="20">
        <v>7869635</v>
      </c>
      <c r="G146" s="20">
        <v>7869635</v>
      </c>
      <c r="H146" s="84">
        <f t="shared" si="41"/>
        <v>31.372725000000003</v>
      </c>
      <c r="I146" s="84">
        <f t="shared" si="42"/>
        <v>41.807201425229508</v>
      </c>
      <c r="J146" s="84">
        <f t="shared" si="43"/>
        <v>100</v>
      </c>
      <c r="K146" s="85">
        <f t="shared" si="44"/>
        <v>100</v>
      </c>
    </row>
    <row r="147" spans="1:11" s="44" customFormat="1" ht="11.25" x14ac:dyDescent="0.2">
      <c r="A147" s="18" t="s">
        <v>218</v>
      </c>
      <c r="B147" s="61" t="s">
        <v>219</v>
      </c>
      <c r="C147" s="20">
        <v>10000000</v>
      </c>
      <c r="D147" s="20">
        <v>0</v>
      </c>
      <c r="E147" s="20">
        <v>0</v>
      </c>
      <c r="F147" s="20">
        <v>0</v>
      </c>
      <c r="G147" s="20">
        <v>0</v>
      </c>
      <c r="H147" s="84">
        <f t="shared" si="41"/>
        <v>0</v>
      </c>
      <c r="I147" s="84">
        <v>0</v>
      </c>
      <c r="J147" s="84">
        <v>0</v>
      </c>
      <c r="K147" s="85">
        <v>0</v>
      </c>
    </row>
    <row r="148" spans="1:11" s="44" customFormat="1" ht="11.25" x14ac:dyDescent="0.2">
      <c r="A148" s="18" t="s">
        <v>220</v>
      </c>
      <c r="B148" s="61" t="s">
        <v>221</v>
      </c>
      <c r="C148" s="20">
        <v>175000000</v>
      </c>
      <c r="D148" s="20">
        <v>174683996</v>
      </c>
      <c r="E148" s="20">
        <v>174683996</v>
      </c>
      <c r="F148" s="20">
        <v>122445996</v>
      </c>
      <c r="G148" s="20">
        <v>122445996</v>
      </c>
      <c r="H148" s="84">
        <f t="shared" si="41"/>
        <v>99.819426285714286</v>
      </c>
      <c r="I148" s="84">
        <f t="shared" si="42"/>
        <v>100</v>
      </c>
      <c r="J148" s="84">
        <f t="shared" si="43"/>
        <v>70.095715007572878</v>
      </c>
      <c r="K148" s="85">
        <f t="shared" si="44"/>
        <v>100</v>
      </c>
    </row>
    <row r="149" spans="1:11" s="44" customFormat="1" ht="11.25" x14ac:dyDescent="0.2">
      <c r="A149" s="18"/>
      <c r="B149" s="61"/>
      <c r="C149" s="20"/>
      <c r="D149" s="20"/>
      <c r="E149" s="20"/>
      <c r="F149" s="20"/>
      <c r="G149" s="20"/>
      <c r="H149" s="84"/>
      <c r="I149" s="84"/>
      <c r="J149" s="84"/>
      <c r="K149" s="85"/>
    </row>
    <row r="150" spans="1:11" s="46" customFormat="1" ht="11.25" x14ac:dyDescent="0.2">
      <c r="A150" s="7" t="s">
        <v>222</v>
      </c>
      <c r="B150" s="58" t="s">
        <v>223</v>
      </c>
      <c r="C150" s="16">
        <f>C152+C158+C163</f>
        <v>51629773738</v>
      </c>
      <c r="D150" s="16">
        <f t="shared" ref="D150:G150" si="46">D152+D158+D163</f>
        <v>23181984525</v>
      </c>
      <c r="E150" s="16">
        <f t="shared" si="46"/>
        <v>23171205440</v>
      </c>
      <c r="F150" s="16">
        <f t="shared" si="46"/>
        <v>23171205440</v>
      </c>
      <c r="G150" s="16">
        <f t="shared" si="46"/>
        <v>23171205440</v>
      </c>
      <c r="H150" s="78">
        <f t="shared" si="41"/>
        <v>44.900418589163486</v>
      </c>
      <c r="I150" s="78">
        <f t="shared" si="42"/>
        <v>99.95350231992272</v>
      </c>
      <c r="J150" s="78">
        <f t="shared" si="43"/>
        <v>100</v>
      </c>
      <c r="K150" s="79">
        <f t="shared" si="44"/>
        <v>100</v>
      </c>
    </row>
    <row r="151" spans="1:11" s="46" customFormat="1" ht="11.25" x14ac:dyDescent="0.2">
      <c r="A151" s="7"/>
      <c r="B151" s="58"/>
      <c r="C151" s="16"/>
      <c r="D151" s="16"/>
      <c r="E151" s="16"/>
      <c r="F151" s="16"/>
      <c r="G151" s="16"/>
      <c r="H151" s="78"/>
      <c r="I151" s="78"/>
      <c r="J151" s="78"/>
      <c r="K151" s="79"/>
    </row>
    <row r="152" spans="1:11" s="46" customFormat="1" ht="11.25" x14ac:dyDescent="0.2">
      <c r="A152" s="7" t="s">
        <v>225</v>
      </c>
      <c r="B152" s="58" t="s">
        <v>226</v>
      </c>
      <c r="C152" s="16">
        <f>C153+C155</f>
        <v>37765544949</v>
      </c>
      <c r="D152" s="16">
        <f>D153+D155</f>
        <v>23181984525</v>
      </c>
      <c r="E152" s="16">
        <f>E153+E155</f>
        <v>23171205440</v>
      </c>
      <c r="F152" s="16">
        <f>F153+F155</f>
        <v>23171205440</v>
      </c>
      <c r="G152" s="16">
        <f>G153+G155</f>
        <v>23171205440</v>
      </c>
      <c r="H152" s="78">
        <f t="shared" si="41"/>
        <v>61.383953432436414</v>
      </c>
      <c r="I152" s="78">
        <f t="shared" si="42"/>
        <v>99.95350231992272</v>
      </c>
      <c r="J152" s="78">
        <f t="shared" si="43"/>
        <v>100</v>
      </c>
      <c r="K152" s="79">
        <f t="shared" si="44"/>
        <v>100</v>
      </c>
    </row>
    <row r="153" spans="1:11" s="45" customFormat="1" ht="11.25" x14ac:dyDescent="0.2">
      <c r="A153" s="17" t="s">
        <v>228</v>
      </c>
      <c r="B153" s="60" t="s">
        <v>229</v>
      </c>
      <c r="C153" s="9">
        <f>C154</f>
        <v>37724129851</v>
      </c>
      <c r="D153" s="9">
        <f t="shared" ref="D153:G153" si="47">D154</f>
        <v>23181984525</v>
      </c>
      <c r="E153" s="9">
        <f t="shared" si="47"/>
        <v>23171205440</v>
      </c>
      <c r="F153" s="9">
        <f t="shared" si="47"/>
        <v>23171205440</v>
      </c>
      <c r="G153" s="9">
        <f t="shared" si="47"/>
        <v>23171205440</v>
      </c>
      <c r="H153" s="86">
        <f t="shared" si="41"/>
        <v>61.451343255795429</v>
      </c>
      <c r="I153" s="86">
        <f t="shared" si="42"/>
        <v>99.95350231992272</v>
      </c>
      <c r="J153" s="86">
        <f t="shared" si="43"/>
        <v>100</v>
      </c>
      <c r="K153" s="87">
        <f t="shared" si="44"/>
        <v>100</v>
      </c>
    </row>
    <row r="154" spans="1:11" s="44" customFormat="1" ht="11.25" x14ac:dyDescent="0.2">
      <c r="A154" s="18" t="s">
        <v>231</v>
      </c>
      <c r="B154" s="61" t="s">
        <v>232</v>
      </c>
      <c r="C154" s="20">
        <v>37724129851</v>
      </c>
      <c r="D154" s="20">
        <v>23181984525</v>
      </c>
      <c r="E154" s="20">
        <v>23171205440</v>
      </c>
      <c r="F154" s="20">
        <v>23171205440</v>
      </c>
      <c r="G154" s="20">
        <v>23171205440</v>
      </c>
      <c r="H154" s="84">
        <f t="shared" si="41"/>
        <v>61.451343255795429</v>
      </c>
      <c r="I154" s="84">
        <f t="shared" si="42"/>
        <v>99.95350231992272</v>
      </c>
      <c r="J154" s="84">
        <f t="shared" si="43"/>
        <v>100</v>
      </c>
      <c r="K154" s="85">
        <f t="shared" si="44"/>
        <v>100</v>
      </c>
    </row>
    <row r="155" spans="1:11" s="45" customFormat="1" ht="11.25" x14ac:dyDescent="0.2">
      <c r="A155" s="17" t="s">
        <v>234</v>
      </c>
      <c r="B155" s="60" t="s">
        <v>235</v>
      </c>
      <c r="C155" s="9">
        <f>C156</f>
        <v>41415098</v>
      </c>
      <c r="D155" s="9">
        <f t="shared" ref="D155:G155" si="48">D156</f>
        <v>0</v>
      </c>
      <c r="E155" s="9">
        <f t="shared" si="48"/>
        <v>0</v>
      </c>
      <c r="F155" s="9">
        <f t="shared" si="48"/>
        <v>0</v>
      </c>
      <c r="G155" s="9">
        <f t="shared" si="48"/>
        <v>0</v>
      </c>
      <c r="H155" s="86">
        <f t="shared" si="41"/>
        <v>0</v>
      </c>
      <c r="I155" s="86">
        <v>0</v>
      </c>
      <c r="J155" s="86">
        <v>0</v>
      </c>
      <c r="K155" s="87">
        <v>0</v>
      </c>
    </row>
    <row r="156" spans="1:11" s="44" customFormat="1" ht="11.25" x14ac:dyDescent="0.2">
      <c r="A156" s="18" t="s">
        <v>237</v>
      </c>
      <c r="B156" s="61" t="s">
        <v>238</v>
      </c>
      <c r="C156" s="20">
        <v>41415098</v>
      </c>
      <c r="D156" s="20">
        <v>0</v>
      </c>
      <c r="E156" s="20">
        <v>0</v>
      </c>
      <c r="F156" s="20">
        <v>0</v>
      </c>
      <c r="G156" s="20">
        <v>0</v>
      </c>
      <c r="H156" s="84">
        <f t="shared" si="41"/>
        <v>0</v>
      </c>
      <c r="I156" s="84">
        <v>0</v>
      </c>
      <c r="J156" s="84">
        <v>0</v>
      </c>
      <c r="K156" s="85">
        <v>0</v>
      </c>
    </row>
    <row r="157" spans="1:11" s="44" customFormat="1" ht="11.25" x14ac:dyDescent="0.2">
      <c r="A157" s="18"/>
      <c r="B157" s="61"/>
      <c r="C157" s="20"/>
      <c r="D157" s="20"/>
      <c r="E157" s="20"/>
      <c r="F157" s="20"/>
      <c r="G157" s="20"/>
      <c r="H157" s="84"/>
      <c r="I157" s="84"/>
      <c r="J157" s="84"/>
      <c r="K157" s="85"/>
    </row>
    <row r="158" spans="1:11" s="46" customFormat="1" ht="22.5" x14ac:dyDescent="0.2">
      <c r="A158" s="7" t="s">
        <v>453</v>
      </c>
      <c r="B158" s="58" t="s">
        <v>454</v>
      </c>
      <c r="C158" s="16">
        <f>C159</f>
        <v>12264228789</v>
      </c>
      <c r="D158" s="16">
        <f t="shared" ref="D158:G158" si="49">D159</f>
        <v>0</v>
      </c>
      <c r="E158" s="16">
        <f t="shared" si="49"/>
        <v>0</v>
      </c>
      <c r="F158" s="16">
        <f t="shared" si="49"/>
        <v>0</v>
      </c>
      <c r="G158" s="16">
        <f t="shared" si="49"/>
        <v>0</v>
      </c>
      <c r="H158" s="78">
        <f t="shared" si="41"/>
        <v>0</v>
      </c>
      <c r="I158" s="78">
        <v>0</v>
      </c>
      <c r="J158" s="78">
        <v>0</v>
      </c>
      <c r="K158" s="79">
        <v>0</v>
      </c>
    </row>
    <row r="159" spans="1:11" s="45" customFormat="1" ht="22.5" x14ac:dyDescent="0.2">
      <c r="A159" s="17" t="s">
        <v>455</v>
      </c>
      <c r="B159" s="60" t="s">
        <v>454</v>
      </c>
      <c r="C159" s="9">
        <f>C160+C161</f>
        <v>12264228789</v>
      </c>
      <c r="D159" s="9">
        <f t="shared" ref="D159:G159" si="50">D160+D161</f>
        <v>0</v>
      </c>
      <c r="E159" s="9">
        <f t="shared" si="50"/>
        <v>0</v>
      </c>
      <c r="F159" s="9">
        <f t="shared" si="50"/>
        <v>0</v>
      </c>
      <c r="G159" s="9">
        <f t="shared" si="50"/>
        <v>0</v>
      </c>
      <c r="H159" s="86">
        <f t="shared" si="41"/>
        <v>0</v>
      </c>
      <c r="I159" s="86">
        <v>0</v>
      </c>
      <c r="J159" s="86">
        <v>0</v>
      </c>
      <c r="K159" s="87">
        <v>0</v>
      </c>
    </row>
    <row r="160" spans="1:11" s="44" customFormat="1" ht="23.25" thickBot="1" x14ac:dyDescent="0.25">
      <c r="A160" s="29" t="s">
        <v>456</v>
      </c>
      <c r="B160" s="63" t="s">
        <v>457</v>
      </c>
      <c r="C160" s="30">
        <v>10615844328</v>
      </c>
      <c r="D160" s="30">
        <v>0</v>
      </c>
      <c r="E160" s="30">
        <v>0</v>
      </c>
      <c r="F160" s="30">
        <v>0</v>
      </c>
      <c r="G160" s="30">
        <v>0</v>
      </c>
      <c r="H160" s="88">
        <f t="shared" si="41"/>
        <v>0</v>
      </c>
      <c r="I160" s="88">
        <v>0</v>
      </c>
      <c r="J160" s="88">
        <v>0</v>
      </c>
      <c r="K160" s="89">
        <v>0</v>
      </c>
    </row>
    <row r="161" spans="1:11" s="44" customFormat="1" ht="22.5" x14ac:dyDescent="0.2">
      <c r="A161" s="23" t="s">
        <v>458</v>
      </c>
      <c r="B161" s="70" t="s">
        <v>459</v>
      </c>
      <c r="C161" s="24">
        <v>1648384461</v>
      </c>
      <c r="D161" s="24">
        <v>0</v>
      </c>
      <c r="E161" s="24">
        <v>0</v>
      </c>
      <c r="F161" s="24">
        <v>0</v>
      </c>
      <c r="G161" s="24">
        <v>0</v>
      </c>
      <c r="H161" s="90">
        <f t="shared" si="41"/>
        <v>0</v>
      </c>
      <c r="I161" s="90">
        <v>0</v>
      </c>
      <c r="J161" s="90">
        <v>0</v>
      </c>
      <c r="K161" s="91">
        <v>0</v>
      </c>
    </row>
    <row r="162" spans="1:11" s="44" customFormat="1" ht="11.25" x14ac:dyDescent="0.2">
      <c r="A162" s="18"/>
      <c r="B162" s="61"/>
      <c r="C162" s="20"/>
      <c r="D162" s="20"/>
      <c r="E162" s="20"/>
      <c r="F162" s="20"/>
      <c r="G162" s="20"/>
      <c r="H162" s="84"/>
      <c r="I162" s="84"/>
      <c r="J162" s="84"/>
      <c r="K162" s="85"/>
    </row>
    <row r="163" spans="1:11" s="46" customFormat="1" ht="11.25" x14ac:dyDescent="0.2">
      <c r="A163" s="7" t="s">
        <v>240</v>
      </c>
      <c r="B163" s="58" t="s">
        <v>241</v>
      </c>
      <c r="C163" s="16">
        <f>C164</f>
        <v>1600000000</v>
      </c>
      <c r="D163" s="16">
        <f t="shared" ref="D163:G163" si="51">D164</f>
        <v>0</v>
      </c>
      <c r="E163" s="16">
        <f t="shared" si="51"/>
        <v>0</v>
      </c>
      <c r="F163" s="16">
        <f t="shared" si="51"/>
        <v>0</v>
      </c>
      <c r="G163" s="16">
        <f t="shared" si="51"/>
        <v>0</v>
      </c>
      <c r="H163" s="78">
        <f t="shared" si="41"/>
        <v>0</v>
      </c>
      <c r="I163" s="78">
        <v>0</v>
      </c>
      <c r="J163" s="78">
        <v>0</v>
      </c>
      <c r="K163" s="79">
        <v>0</v>
      </c>
    </row>
    <row r="164" spans="1:11" s="45" customFormat="1" ht="11.25" x14ac:dyDescent="0.2">
      <c r="A164" s="17" t="s">
        <v>243</v>
      </c>
      <c r="B164" s="60" t="s">
        <v>229</v>
      </c>
      <c r="C164" s="9">
        <f>C165</f>
        <v>1600000000</v>
      </c>
      <c r="D164" s="9">
        <f t="shared" ref="D164:G164" si="52">D165</f>
        <v>0</v>
      </c>
      <c r="E164" s="9">
        <f t="shared" si="52"/>
        <v>0</v>
      </c>
      <c r="F164" s="9">
        <f t="shared" si="52"/>
        <v>0</v>
      </c>
      <c r="G164" s="9">
        <f t="shared" si="52"/>
        <v>0</v>
      </c>
      <c r="H164" s="86">
        <f t="shared" si="41"/>
        <v>0</v>
      </c>
      <c r="I164" s="86">
        <v>0</v>
      </c>
      <c r="J164" s="86">
        <v>0</v>
      </c>
      <c r="K164" s="87">
        <v>0</v>
      </c>
    </row>
    <row r="165" spans="1:11" s="44" customFormat="1" ht="22.5" x14ac:dyDescent="0.2">
      <c r="A165" s="18" t="s">
        <v>245</v>
      </c>
      <c r="B165" s="61" t="s">
        <v>246</v>
      </c>
      <c r="C165" s="20">
        <v>1600000000</v>
      </c>
      <c r="D165" s="20">
        <v>0</v>
      </c>
      <c r="E165" s="20">
        <v>0</v>
      </c>
      <c r="F165" s="20">
        <v>0</v>
      </c>
      <c r="G165" s="20">
        <v>0</v>
      </c>
      <c r="H165" s="84">
        <f t="shared" si="41"/>
        <v>0</v>
      </c>
      <c r="I165" s="84">
        <v>0</v>
      </c>
      <c r="J165" s="84">
        <v>0</v>
      </c>
      <c r="K165" s="85">
        <v>0</v>
      </c>
    </row>
    <row r="166" spans="1:11" s="44" customFormat="1" ht="11.25" x14ac:dyDescent="0.2">
      <c r="A166" s="18"/>
      <c r="B166" s="61"/>
      <c r="C166" s="20"/>
      <c r="D166" s="20"/>
      <c r="E166" s="20"/>
      <c r="F166" s="20"/>
      <c r="G166" s="20"/>
      <c r="H166" s="84"/>
      <c r="I166" s="84"/>
      <c r="J166" s="84"/>
      <c r="K166" s="85"/>
    </row>
    <row r="167" spans="1:11" s="46" customFormat="1" ht="11.25" x14ac:dyDescent="0.2">
      <c r="A167" s="7" t="s">
        <v>248</v>
      </c>
      <c r="B167" s="58" t="s">
        <v>249</v>
      </c>
      <c r="C167" s="16">
        <v>35159804285</v>
      </c>
      <c r="D167" s="16">
        <v>22879100083</v>
      </c>
      <c r="E167" s="16">
        <v>17772857886</v>
      </c>
      <c r="F167" s="16">
        <v>9088084127.7900009</v>
      </c>
      <c r="G167" s="16">
        <v>8209699359.7799997</v>
      </c>
      <c r="H167" s="78">
        <f t="shared" si="41"/>
        <v>65.07175039299284</v>
      </c>
      <c r="I167" s="78">
        <f t="shared" si="42"/>
        <v>77.681630053298633</v>
      </c>
      <c r="J167" s="78">
        <f t="shared" si="43"/>
        <v>51.134624414843529</v>
      </c>
      <c r="K167" s="79">
        <f t="shared" si="44"/>
        <v>90.334764119050874</v>
      </c>
    </row>
    <row r="168" spans="1:11" s="46" customFormat="1" ht="11.25" x14ac:dyDescent="0.2">
      <c r="A168" s="7"/>
      <c r="B168" s="58"/>
      <c r="C168" s="16"/>
      <c r="D168" s="16"/>
      <c r="E168" s="16"/>
      <c r="F168" s="16"/>
      <c r="G168" s="16"/>
      <c r="H168" s="78"/>
      <c r="I168" s="78"/>
      <c r="J168" s="78"/>
      <c r="K168" s="79"/>
    </row>
    <row r="169" spans="1:11" s="46" customFormat="1" ht="11.25" x14ac:dyDescent="0.2">
      <c r="A169" s="7" t="s">
        <v>251</v>
      </c>
      <c r="B169" s="58" t="s">
        <v>252</v>
      </c>
      <c r="C169" s="16">
        <f>C170+C173+C184</f>
        <v>3638215271</v>
      </c>
      <c r="D169" s="16">
        <f>D170+D173+D184</f>
        <v>2763403866</v>
      </c>
      <c r="E169" s="16">
        <f>E170+E173+E184</f>
        <v>2324977460</v>
      </c>
      <c r="F169" s="16">
        <f>F170+F173+F184</f>
        <v>1334277593.3400002</v>
      </c>
      <c r="G169" s="16">
        <f>G170+G173+G184</f>
        <v>1321834018.3400002</v>
      </c>
      <c r="H169" s="78">
        <f t="shared" si="41"/>
        <v>75.954930100671319</v>
      </c>
      <c r="I169" s="78">
        <f t="shared" si="42"/>
        <v>84.134551905559221</v>
      </c>
      <c r="J169" s="78">
        <f t="shared" si="43"/>
        <v>57.388839947721479</v>
      </c>
      <c r="K169" s="79">
        <f t="shared" si="44"/>
        <v>99.067392343084251</v>
      </c>
    </row>
    <row r="170" spans="1:11" s="46" customFormat="1" ht="11.25" x14ac:dyDescent="0.2">
      <c r="A170" s="7" t="s">
        <v>254</v>
      </c>
      <c r="B170" s="58" t="s">
        <v>255</v>
      </c>
      <c r="C170" s="16">
        <f>C171</f>
        <v>1639545033</v>
      </c>
      <c r="D170" s="16">
        <f t="shared" ref="D170:G171" si="53">D171</f>
        <v>1227008127</v>
      </c>
      <c r="E170" s="16">
        <f t="shared" si="53"/>
        <v>1192960682</v>
      </c>
      <c r="F170" s="16">
        <f t="shared" si="53"/>
        <v>491744268.13999999</v>
      </c>
      <c r="G170" s="16">
        <f t="shared" si="53"/>
        <v>491744268.13999999</v>
      </c>
      <c r="H170" s="78">
        <f t="shared" si="41"/>
        <v>74.838330286960769</v>
      </c>
      <c r="I170" s="78">
        <f t="shared" si="42"/>
        <v>97.225165485802847</v>
      </c>
      <c r="J170" s="78">
        <f t="shared" si="43"/>
        <v>41.220492473866791</v>
      </c>
      <c r="K170" s="79">
        <f t="shared" si="44"/>
        <v>100</v>
      </c>
    </row>
    <row r="171" spans="1:11" s="45" customFormat="1" ht="11.25" x14ac:dyDescent="0.2">
      <c r="A171" s="17" t="s">
        <v>257</v>
      </c>
      <c r="B171" s="60" t="s">
        <v>258</v>
      </c>
      <c r="C171" s="9">
        <f>C172</f>
        <v>1639545033</v>
      </c>
      <c r="D171" s="9">
        <f t="shared" si="53"/>
        <v>1227008127</v>
      </c>
      <c r="E171" s="9">
        <f t="shared" si="53"/>
        <v>1192960682</v>
      </c>
      <c r="F171" s="9">
        <f t="shared" si="53"/>
        <v>491744268.13999999</v>
      </c>
      <c r="G171" s="9">
        <f t="shared" si="53"/>
        <v>491744268.13999999</v>
      </c>
      <c r="H171" s="86">
        <f t="shared" si="41"/>
        <v>74.838330286960769</v>
      </c>
      <c r="I171" s="86">
        <f t="shared" si="42"/>
        <v>97.225165485802847</v>
      </c>
      <c r="J171" s="86">
        <f t="shared" si="43"/>
        <v>41.220492473866791</v>
      </c>
      <c r="K171" s="87">
        <f t="shared" si="44"/>
        <v>100</v>
      </c>
    </row>
    <row r="172" spans="1:11" s="44" customFormat="1" ht="11.25" x14ac:dyDescent="0.2">
      <c r="A172" s="18" t="s">
        <v>260</v>
      </c>
      <c r="B172" s="61" t="s">
        <v>261</v>
      </c>
      <c r="C172" s="20">
        <v>1639545033</v>
      </c>
      <c r="D172" s="20">
        <v>1227008127</v>
      </c>
      <c r="E172" s="20">
        <v>1192960682</v>
      </c>
      <c r="F172" s="20">
        <v>491744268.13999999</v>
      </c>
      <c r="G172" s="20">
        <v>491744268.13999999</v>
      </c>
      <c r="H172" s="84">
        <f t="shared" si="41"/>
        <v>74.838330286960769</v>
      </c>
      <c r="I172" s="84">
        <f t="shared" si="42"/>
        <v>97.225165485802847</v>
      </c>
      <c r="J172" s="84">
        <f t="shared" si="43"/>
        <v>41.220492473866791</v>
      </c>
      <c r="K172" s="85">
        <f t="shared" si="44"/>
        <v>100</v>
      </c>
    </row>
    <row r="173" spans="1:11" s="46" customFormat="1" ht="11.25" x14ac:dyDescent="0.2">
      <c r="A173" s="7" t="s">
        <v>262</v>
      </c>
      <c r="B173" s="58" t="s">
        <v>263</v>
      </c>
      <c r="C173" s="16">
        <f>C174</f>
        <v>1864445425</v>
      </c>
      <c r="D173" s="16">
        <v>1444926664</v>
      </c>
      <c r="E173" s="16">
        <v>1091333301</v>
      </c>
      <c r="F173" s="16">
        <v>801849848.20000005</v>
      </c>
      <c r="G173" s="16">
        <v>789406273.20000005</v>
      </c>
      <c r="H173" s="78">
        <f t="shared" si="41"/>
        <v>77.499005582316798</v>
      </c>
      <c r="I173" s="78">
        <f t="shared" si="42"/>
        <v>75.528629112487607</v>
      </c>
      <c r="J173" s="78">
        <f t="shared" si="43"/>
        <v>73.474331578194921</v>
      </c>
      <c r="K173" s="79">
        <f t="shared" si="44"/>
        <v>98.448141503308449</v>
      </c>
    </row>
    <row r="174" spans="1:11" s="45" customFormat="1" ht="14.25" customHeight="1" x14ac:dyDescent="0.2">
      <c r="A174" s="17" t="s">
        <v>265</v>
      </c>
      <c r="B174" s="60" t="s">
        <v>266</v>
      </c>
      <c r="C174" s="9">
        <f>C175+C176+C177+C178+C179+C180+C181+C182+C183</f>
        <v>1864445425</v>
      </c>
      <c r="D174" s="9">
        <v>1444926664</v>
      </c>
      <c r="E174" s="9">
        <v>1091333301</v>
      </c>
      <c r="F174" s="9">
        <v>801849848.20000005</v>
      </c>
      <c r="G174" s="9">
        <v>789406273.20000005</v>
      </c>
      <c r="H174" s="86">
        <f t="shared" si="41"/>
        <v>77.499005582316798</v>
      </c>
      <c r="I174" s="86">
        <f t="shared" si="42"/>
        <v>75.528629112487607</v>
      </c>
      <c r="J174" s="86">
        <f t="shared" si="43"/>
        <v>73.474331578194921</v>
      </c>
      <c r="K174" s="87">
        <f t="shared" si="44"/>
        <v>98.448141503308449</v>
      </c>
    </row>
    <row r="175" spans="1:11" s="44" customFormat="1" ht="11.25" x14ac:dyDescent="0.2">
      <c r="A175" s="18" t="s">
        <v>268</v>
      </c>
      <c r="B175" s="61" t="s">
        <v>269</v>
      </c>
      <c r="C175" s="20">
        <v>521520307</v>
      </c>
      <c r="D175" s="20">
        <v>518165405</v>
      </c>
      <c r="E175" s="20">
        <v>277540194</v>
      </c>
      <c r="F175" s="20">
        <v>211123835.99000001</v>
      </c>
      <c r="G175" s="20">
        <v>201782160.99000001</v>
      </c>
      <c r="H175" s="84">
        <f t="shared" si="41"/>
        <v>99.35670731226196</v>
      </c>
      <c r="I175" s="84">
        <f t="shared" si="42"/>
        <v>53.562084871335635</v>
      </c>
      <c r="J175" s="84">
        <f t="shared" si="43"/>
        <v>76.069643444149222</v>
      </c>
      <c r="K175" s="85">
        <f t="shared" si="44"/>
        <v>95.575262756952526</v>
      </c>
    </row>
    <row r="176" spans="1:11" s="44" customFormat="1" ht="11.25" x14ac:dyDescent="0.2">
      <c r="A176" s="18" t="s">
        <v>270</v>
      </c>
      <c r="B176" s="61" t="s">
        <v>271</v>
      </c>
      <c r="C176" s="20">
        <v>133920000</v>
      </c>
      <c r="D176" s="20">
        <v>114530162</v>
      </c>
      <c r="E176" s="20">
        <v>103388962</v>
      </c>
      <c r="F176" s="20">
        <v>100679437</v>
      </c>
      <c r="G176" s="20">
        <v>100679437</v>
      </c>
      <c r="H176" s="84">
        <f t="shared" si="41"/>
        <v>85.521327658303477</v>
      </c>
      <c r="I176" s="84">
        <f t="shared" si="42"/>
        <v>90.27225684008026</v>
      </c>
      <c r="J176" s="84">
        <f t="shared" si="43"/>
        <v>97.379289870421559</v>
      </c>
      <c r="K176" s="85">
        <f t="shared" si="44"/>
        <v>100</v>
      </c>
    </row>
    <row r="177" spans="1:11" s="44" customFormat="1" ht="11.25" x14ac:dyDescent="0.2">
      <c r="A177" s="18" t="s">
        <v>272</v>
      </c>
      <c r="B177" s="61" t="s">
        <v>273</v>
      </c>
      <c r="C177" s="20">
        <v>450630000</v>
      </c>
      <c r="D177" s="20">
        <v>374811081</v>
      </c>
      <c r="E177" s="20">
        <v>350527991</v>
      </c>
      <c r="F177" s="20">
        <v>200240774</v>
      </c>
      <c r="G177" s="20">
        <v>197138874</v>
      </c>
      <c r="H177" s="84">
        <f t="shared" si="41"/>
        <v>83.174906464283339</v>
      </c>
      <c r="I177" s="84">
        <f t="shared" si="42"/>
        <v>93.521245440446293</v>
      </c>
      <c r="J177" s="84">
        <f t="shared" si="43"/>
        <v>57.125473326322748</v>
      </c>
      <c r="K177" s="85">
        <f t="shared" si="44"/>
        <v>98.450914897082853</v>
      </c>
    </row>
    <row r="178" spans="1:11" s="44" customFormat="1" ht="22.5" x14ac:dyDescent="0.2">
      <c r="A178" s="18" t="s">
        <v>274</v>
      </c>
      <c r="B178" s="61" t="s">
        <v>275</v>
      </c>
      <c r="C178" s="20">
        <v>226067040</v>
      </c>
      <c r="D178" s="20">
        <v>59973138</v>
      </c>
      <c r="E178" s="20">
        <v>46285200</v>
      </c>
      <c r="F178" s="20">
        <v>44893440</v>
      </c>
      <c r="G178" s="20">
        <v>44893440</v>
      </c>
      <c r="H178" s="84">
        <f t="shared" si="41"/>
        <v>26.528917262773028</v>
      </c>
      <c r="I178" s="84">
        <f t="shared" si="42"/>
        <v>77.17655194230457</v>
      </c>
      <c r="J178" s="84">
        <f t="shared" si="43"/>
        <v>96.993077700863338</v>
      </c>
      <c r="K178" s="85">
        <f t="shared" si="44"/>
        <v>100</v>
      </c>
    </row>
    <row r="179" spans="1:11" s="44" customFormat="1" ht="22.5" x14ac:dyDescent="0.2">
      <c r="A179" s="18" t="s">
        <v>276</v>
      </c>
      <c r="B179" s="61" t="s">
        <v>277</v>
      </c>
      <c r="C179" s="20">
        <v>172800000</v>
      </c>
      <c r="D179" s="20">
        <v>57080695</v>
      </c>
      <c r="E179" s="20">
        <v>56880695</v>
      </c>
      <c r="F179" s="20">
        <v>56880695</v>
      </c>
      <c r="G179" s="20">
        <v>56880695</v>
      </c>
      <c r="H179" s="84">
        <f t="shared" si="41"/>
        <v>33.032809606481486</v>
      </c>
      <c r="I179" s="84">
        <f t="shared" si="42"/>
        <v>99.649618842237302</v>
      </c>
      <c r="J179" s="84">
        <f t="shared" si="43"/>
        <v>100</v>
      </c>
      <c r="K179" s="85">
        <f t="shared" si="44"/>
        <v>100</v>
      </c>
    </row>
    <row r="180" spans="1:11" s="44" customFormat="1" ht="15.75" customHeight="1" x14ac:dyDescent="0.2">
      <c r="A180" s="18" t="s">
        <v>278</v>
      </c>
      <c r="B180" s="61" t="s">
        <v>279</v>
      </c>
      <c r="C180" s="20">
        <v>235601783</v>
      </c>
      <c r="D180" s="20">
        <v>233304026</v>
      </c>
      <c r="E180" s="20">
        <v>173860259</v>
      </c>
      <c r="F180" s="20">
        <v>135571147.97</v>
      </c>
      <c r="G180" s="20">
        <v>135571147.97</v>
      </c>
      <c r="H180" s="84">
        <f t="shared" si="41"/>
        <v>99.024728518289692</v>
      </c>
      <c r="I180" s="84">
        <f t="shared" si="42"/>
        <v>74.520899609336354</v>
      </c>
      <c r="J180" s="84">
        <f t="shared" si="43"/>
        <v>77.977076963862118</v>
      </c>
      <c r="K180" s="85">
        <f t="shared" si="44"/>
        <v>100</v>
      </c>
    </row>
    <row r="181" spans="1:11" s="44" customFormat="1" ht="11.25" x14ac:dyDescent="0.2">
      <c r="A181" s="18" t="s">
        <v>280</v>
      </c>
      <c r="B181" s="61" t="s">
        <v>281</v>
      </c>
      <c r="C181" s="20">
        <v>92160000</v>
      </c>
      <c r="D181" s="20">
        <v>81212157</v>
      </c>
      <c r="E181" s="20">
        <v>77000000</v>
      </c>
      <c r="F181" s="20">
        <v>46610518.240000002</v>
      </c>
      <c r="G181" s="20">
        <v>46610518.240000002</v>
      </c>
      <c r="H181" s="84">
        <f t="shared" si="41"/>
        <v>88.120830078124996</v>
      </c>
      <c r="I181" s="84">
        <f t="shared" si="42"/>
        <v>94.8133910542482</v>
      </c>
      <c r="J181" s="84">
        <f t="shared" si="43"/>
        <v>60.533140571428575</v>
      </c>
      <c r="K181" s="85">
        <f t="shared" si="44"/>
        <v>100</v>
      </c>
    </row>
    <row r="182" spans="1:11" s="44" customFormat="1" ht="11.25" x14ac:dyDescent="0.2">
      <c r="A182" s="18" t="s">
        <v>511</v>
      </c>
      <c r="B182" s="61" t="s">
        <v>512</v>
      </c>
      <c r="C182" s="20">
        <v>25896295</v>
      </c>
      <c r="D182" s="20">
        <v>0</v>
      </c>
      <c r="E182" s="20">
        <v>0</v>
      </c>
      <c r="F182" s="20">
        <v>0</v>
      </c>
      <c r="G182" s="20">
        <v>0</v>
      </c>
      <c r="H182" s="84">
        <f t="shared" si="41"/>
        <v>0</v>
      </c>
      <c r="I182" s="84">
        <v>0</v>
      </c>
      <c r="J182" s="84">
        <v>0</v>
      </c>
      <c r="K182" s="85">
        <v>0</v>
      </c>
    </row>
    <row r="183" spans="1:11" s="44" customFormat="1" ht="33.75" x14ac:dyDescent="0.2">
      <c r="A183" s="18" t="s">
        <v>516</v>
      </c>
      <c r="B183" s="61" t="s">
        <v>517</v>
      </c>
      <c r="C183" s="20">
        <v>5850000</v>
      </c>
      <c r="D183" s="20">
        <v>5850000</v>
      </c>
      <c r="E183" s="20">
        <v>5850000</v>
      </c>
      <c r="F183" s="20">
        <v>5850000</v>
      </c>
      <c r="G183" s="20">
        <v>5850000</v>
      </c>
      <c r="H183" s="84">
        <f t="shared" si="41"/>
        <v>100</v>
      </c>
      <c r="I183" s="84">
        <f t="shared" si="42"/>
        <v>100</v>
      </c>
      <c r="J183" s="84">
        <f t="shared" si="43"/>
        <v>100</v>
      </c>
      <c r="K183" s="85">
        <f t="shared" si="44"/>
        <v>100</v>
      </c>
    </row>
    <row r="184" spans="1:11" s="46" customFormat="1" ht="14.25" customHeight="1" x14ac:dyDescent="0.2">
      <c r="A184" s="7" t="s">
        <v>282</v>
      </c>
      <c r="B184" s="58" t="s">
        <v>283</v>
      </c>
      <c r="C184" s="16">
        <f>C185</f>
        <v>134224813</v>
      </c>
      <c r="D184" s="16">
        <v>91469075</v>
      </c>
      <c r="E184" s="16">
        <v>40683477</v>
      </c>
      <c r="F184" s="16">
        <v>40683477</v>
      </c>
      <c r="G184" s="16">
        <v>40683477</v>
      </c>
      <c r="H184" s="78">
        <f t="shared" si="41"/>
        <v>68.146174284481958</v>
      </c>
      <c r="I184" s="78">
        <f t="shared" si="42"/>
        <v>44.477848934188955</v>
      </c>
      <c r="J184" s="78">
        <f t="shared" si="43"/>
        <v>100</v>
      </c>
      <c r="K184" s="79">
        <f t="shared" si="44"/>
        <v>100</v>
      </c>
    </row>
    <row r="185" spans="1:11" s="45" customFormat="1" ht="13.5" customHeight="1" x14ac:dyDescent="0.2">
      <c r="A185" s="17" t="s">
        <v>285</v>
      </c>
      <c r="B185" s="60" t="s">
        <v>286</v>
      </c>
      <c r="C185" s="9">
        <f>C186</f>
        <v>134224813</v>
      </c>
      <c r="D185" s="9">
        <v>91469075</v>
      </c>
      <c r="E185" s="9">
        <v>40683477</v>
      </c>
      <c r="F185" s="9">
        <v>40683477</v>
      </c>
      <c r="G185" s="9">
        <v>40683477</v>
      </c>
      <c r="H185" s="86">
        <f t="shared" si="41"/>
        <v>68.146174284481958</v>
      </c>
      <c r="I185" s="86">
        <f t="shared" si="42"/>
        <v>44.477848934188955</v>
      </c>
      <c r="J185" s="86">
        <f t="shared" si="43"/>
        <v>100</v>
      </c>
      <c r="K185" s="87">
        <f t="shared" si="44"/>
        <v>100</v>
      </c>
    </row>
    <row r="186" spans="1:11" s="44" customFormat="1" ht="11.25" x14ac:dyDescent="0.2">
      <c r="A186" s="18" t="s">
        <v>288</v>
      </c>
      <c r="B186" s="61" t="s">
        <v>289</v>
      </c>
      <c r="C186" s="20">
        <v>134224813</v>
      </c>
      <c r="D186" s="20">
        <v>91469075</v>
      </c>
      <c r="E186" s="20">
        <v>40683477</v>
      </c>
      <c r="F186" s="20">
        <v>40683477</v>
      </c>
      <c r="G186" s="20">
        <v>40683477</v>
      </c>
      <c r="H186" s="84">
        <f t="shared" si="41"/>
        <v>68.146174284481958</v>
      </c>
      <c r="I186" s="84">
        <f t="shared" si="42"/>
        <v>44.477848934188955</v>
      </c>
      <c r="J186" s="84">
        <f t="shared" si="43"/>
        <v>100</v>
      </c>
      <c r="K186" s="85">
        <f t="shared" si="44"/>
        <v>100</v>
      </c>
    </row>
    <row r="187" spans="1:11" s="44" customFormat="1" ht="11.25" x14ac:dyDescent="0.2">
      <c r="A187" s="18"/>
      <c r="B187" s="61"/>
      <c r="C187" s="20"/>
      <c r="D187" s="20"/>
      <c r="E187" s="20"/>
      <c r="F187" s="20"/>
      <c r="G187" s="20"/>
      <c r="H187" s="84"/>
      <c r="I187" s="84"/>
      <c r="J187" s="84"/>
      <c r="K187" s="85"/>
    </row>
    <row r="188" spans="1:11" s="46" customFormat="1" ht="11.25" x14ac:dyDescent="0.2">
      <c r="A188" s="7" t="s">
        <v>460</v>
      </c>
      <c r="B188" s="58" t="s">
        <v>461</v>
      </c>
      <c r="C188" s="16">
        <f>C189+C195+C198</f>
        <v>21182432300</v>
      </c>
      <c r="D188" s="16">
        <f>D189+D195+D198</f>
        <v>14235644202</v>
      </c>
      <c r="E188" s="16">
        <f>E189+E195+E198</f>
        <v>10483164667</v>
      </c>
      <c r="F188" s="16">
        <f>F189+F195+F198</f>
        <v>6648062264.46</v>
      </c>
      <c r="G188" s="16">
        <f>G189+G195+G198</f>
        <v>5796445670.4499998</v>
      </c>
      <c r="H188" s="78">
        <f t="shared" si="41"/>
        <v>67.204955504566868</v>
      </c>
      <c r="I188" s="78">
        <f t="shared" si="42"/>
        <v>73.640254829684466</v>
      </c>
      <c r="J188" s="78">
        <f t="shared" si="43"/>
        <v>63.416558602646624</v>
      </c>
      <c r="K188" s="79">
        <f t="shared" si="44"/>
        <v>87.190002738652538</v>
      </c>
    </row>
    <row r="189" spans="1:11" s="46" customFormat="1" ht="23.25" thickBot="1" x14ac:dyDescent="0.25">
      <c r="A189" s="25" t="s">
        <v>462</v>
      </c>
      <c r="B189" s="62" t="s">
        <v>463</v>
      </c>
      <c r="C189" s="26">
        <f>C190</f>
        <v>12505063708</v>
      </c>
      <c r="D189" s="26">
        <v>11126919071</v>
      </c>
      <c r="E189" s="26">
        <v>7609822493</v>
      </c>
      <c r="F189" s="26">
        <v>4428340896.46</v>
      </c>
      <c r="G189" s="26">
        <v>4141138261.4499998</v>
      </c>
      <c r="H189" s="92">
        <f t="shared" si="41"/>
        <v>88.979307349563157</v>
      </c>
      <c r="I189" s="92">
        <f t="shared" si="42"/>
        <v>68.39110129625567</v>
      </c>
      <c r="J189" s="92">
        <f t="shared" si="43"/>
        <v>58.192433536176047</v>
      </c>
      <c r="K189" s="93">
        <f t="shared" si="44"/>
        <v>93.514441599570858</v>
      </c>
    </row>
    <row r="190" spans="1:11" s="45" customFormat="1" ht="26.25" customHeight="1" x14ac:dyDescent="0.2">
      <c r="A190" s="27" t="s">
        <v>464</v>
      </c>
      <c r="B190" s="59" t="s">
        <v>465</v>
      </c>
      <c r="C190" s="28">
        <f>C191+C192+C193+C194</f>
        <v>12505063708</v>
      </c>
      <c r="D190" s="28">
        <f t="shared" ref="D190:G190" si="54">D191+D192+D193+D194</f>
        <v>11126919071</v>
      </c>
      <c r="E190" s="28">
        <f t="shared" si="54"/>
        <v>7609822493</v>
      </c>
      <c r="F190" s="28">
        <f t="shared" si="54"/>
        <v>4428340896.46</v>
      </c>
      <c r="G190" s="28">
        <f t="shared" si="54"/>
        <v>4141138261.4499998</v>
      </c>
      <c r="H190" s="104">
        <f t="shared" si="41"/>
        <v>88.979307349563157</v>
      </c>
      <c r="I190" s="104">
        <f t="shared" si="42"/>
        <v>68.39110129625567</v>
      </c>
      <c r="J190" s="104">
        <f t="shared" si="43"/>
        <v>58.192433536176047</v>
      </c>
      <c r="K190" s="105">
        <f t="shared" si="44"/>
        <v>93.514441599570858</v>
      </c>
    </row>
    <row r="191" spans="1:11" s="44" customFormat="1" ht="22.5" x14ac:dyDescent="0.2">
      <c r="A191" s="18" t="s">
        <v>466</v>
      </c>
      <c r="B191" s="61" t="s">
        <v>467</v>
      </c>
      <c r="C191" s="20">
        <v>264050244</v>
      </c>
      <c r="D191" s="20">
        <v>263944173</v>
      </c>
      <c r="E191" s="20">
        <v>263944173</v>
      </c>
      <c r="F191" s="20">
        <v>101509054.8</v>
      </c>
      <c r="G191" s="20">
        <v>101509054.8</v>
      </c>
      <c r="H191" s="84">
        <f t="shared" si="41"/>
        <v>99.959829236135832</v>
      </c>
      <c r="I191" s="84">
        <f t="shared" si="42"/>
        <v>100</v>
      </c>
      <c r="J191" s="84">
        <f t="shared" si="43"/>
        <v>38.45853221393147</v>
      </c>
      <c r="K191" s="85">
        <f t="shared" si="44"/>
        <v>100</v>
      </c>
    </row>
    <row r="192" spans="1:11" s="44" customFormat="1" ht="42" customHeight="1" x14ac:dyDescent="0.2">
      <c r="A192" s="18" t="s">
        <v>468</v>
      </c>
      <c r="B192" s="61" t="s">
        <v>469</v>
      </c>
      <c r="C192" s="20">
        <v>2458106019</v>
      </c>
      <c r="D192" s="20">
        <v>2297890394</v>
      </c>
      <c r="E192" s="20">
        <v>1800494328</v>
      </c>
      <c r="F192" s="20">
        <v>1098754531.3900001</v>
      </c>
      <c r="G192" s="20">
        <v>1098754531.3800001</v>
      </c>
      <c r="H192" s="84">
        <f t="shared" si="41"/>
        <v>93.482151552389979</v>
      </c>
      <c r="I192" s="84">
        <f t="shared" si="42"/>
        <v>78.354230153938317</v>
      </c>
      <c r="J192" s="84">
        <f t="shared" si="43"/>
        <v>61.025159274481211</v>
      </c>
      <c r="K192" s="85">
        <f t="shared" si="44"/>
        <v>99.99999999908988</v>
      </c>
    </row>
    <row r="193" spans="1:11" s="44" customFormat="1" ht="37.5" customHeight="1" x14ac:dyDescent="0.2">
      <c r="A193" s="18" t="s">
        <v>470</v>
      </c>
      <c r="B193" s="61" t="s">
        <v>471</v>
      </c>
      <c r="C193" s="20">
        <v>5716380889</v>
      </c>
      <c r="D193" s="20">
        <v>4498557948</v>
      </c>
      <c r="E193" s="20">
        <v>1478857436</v>
      </c>
      <c r="F193" s="20">
        <v>942797794.76999998</v>
      </c>
      <c r="G193" s="20">
        <v>655595159.76999998</v>
      </c>
      <c r="H193" s="84">
        <f t="shared" si="41"/>
        <v>78.695909795943621</v>
      </c>
      <c r="I193" s="84">
        <f t="shared" si="42"/>
        <v>32.874033258979821</v>
      </c>
      <c r="J193" s="84">
        <f t="shared" si="43"/>
        <v>63.751770239602735</v>
      </c>
      <c r="K193" s="85">
        <f t="shared" si="44"/>
        <v>69.537196990361608</v>
      </c>
    </row>
    <row r="194" spans="1:11" s="44" customFormat="1" ht="29.25" customHeight="1" x14ac:dyDescent="0.2">
      <c r="A194" s="18" t="s">
        <v>472</v>
      </c>
      <c r="B194" s="61" t="s">
        <v>473</v>
      </c>
      <c r="C194" s="20">
        <v>4066526556</v>
      </c>
      <c r="D194" s="20">
        <v>4066526556</v>
      </c>
      <c r="E194" s="20">
        <v>4066526556</v>
      </c>
      <c r="F194" s="20">
        <v>2285279515.5</v>
      </c>
      <c r="G194" s="20">
        <v>2285279515.5</v>
      </c>
      <c r="H194" s="84">
        <f t="shared" si="41"/>
        <v>100</v>
      </c>
      <c r="I194" s="84">
        <f t="shared" si="42"/>
        <v>100</v>
      </c>
      <c r="J194" s="84">
        <f t="shared" si="43"/>
        <v>56.197334113757606</v>
      </c>
      <c r="K194" s="85">
        <f t="shared" si="44"/>
        <v>100</v>
      </c>
    </row>
    <row r="195" spans="1:11" s="46" customFormat="1" ht="22.5" x14ac:dyDescent="0.2">
      <c r="A195" s="7" t="s">
        <v>474</v>
      </c>
      <c r="B195" s="58" t="s">
        <v>475</v>
      </c>
      <c r="C195" s="16">
        <f>C196+C197</f>
        <v>504241389</v>
      </c>
      <c r="D195" s="16">
        <f t="shared" ref="D195:G195" si="55">D196+D197</f>
        <v>84386248</v>
      </c>
      <c r="E195" s="16">
        <f t="shared" si="55"/>
        <v>73434825</v>
      </c>
      <c r="F195" s="16">
        <f t="shared" si="55"/>
        <v>47587282</v>
      </c>
      <c r="G195" s="16">
        <f t="shared" si="55"/>
        <v>47587282</v>
      </c>
      <c r="H195" s="78">
        <f t="shared" si="41"/>
        <v>16.735287868247561</v>
      </c>
      <c r="I195" s="78">
        <f t="shared" si="42"/>
        <v>87.022265760648594</v>
      </c>
      <c r="J195" s="78">
        <f t="shared" si="43"/>
        <v>64.802063598571934</v>
      </c>
      <c r="K195" s="79">
        <f t="shared" si="44"/>
        <v>100</v>
      </c>
    </row>
    <row r="196" spans="1:11" s="44" customFormat="1" ht="22.5" x14ac:dyDescent="0.2">
      <c r="A196" s="18" t="s">
        <v>476</v>
      </c>
      <c r="B196" s="61" t="s">
        <v>477</v>
      </c>
      <c r="C196" s="20">
        <v>413448391</v>
      </c>
      <c r="D196" s="20">
        <v>84386248</v>
      </c>
      <c r="E196" s="20">
        <v>73434825</v>
      </c>
      <c r="F196" s="20">
        <v>47587282</v>
      </c>
      <c r="G196" s="20">
        <v>47587282</v>
      </c>
      <c r="H196" s="84">
        <f t="shared" si="41"/>
        <v>20.410346209328942</v>
      </c>
      <c r="I196" s="84">
        <f t="shared" si="42"/>
        <v>87.022265760648594</v>
      </c>
      <c r="J196" s="84">
        <f t="shared" si="43"/>
        <v>64.802063598571934</v>
      </c>
      <c r="K196" s="85">
        <f t="shared" si="44"/>
        <v>100</v>
      </c>
    </row>
    <row r="197" spans="1:11" s="44" customFormat="1" ht="22.5" x14ac:dyDescent="0.2">
      <c r="A197" s="18" t="s">
        <v>478</v>
      </c>
      <c r="B197" s="61" t="s">
        <v>479</v>
      </c>
      <c r="C197" s="20">
        <v>90792998</v>
      </c>
      <c r="D197" s="20">
        <v>0</v>
      </c>
      <c r="E197" s="20">
        <v>0</v>
      </c>
      <c r="F197" s="20">
        <v>0</v>
      </c>
      <c r="G197" s="20">
        <v>0</v>
      </c>
      <c r="H197" s="84">
        <f t="shared" si="41"/>
        <v>0</v>
      </c>
      <c r="I197" s="84">
        <v>0</v>
      </c>
      <c r="J197" s="84">
        <v>0</v>
      </c>
      <c r="K197" s="85">
        <v>0</v>
      </c>
    </row>
    <row r="198" spans="1:11" s="46" customFormat="1" ht="11.25" x14ac:dyDescent="0.2">
      <c r="A198" s="7" t="s">
        <v>480</v>
      </c>
      <c r="B198" s="58" t="s">
        <v>481</v>
      </c>
      <c r="C198" s="16">
        <f>C199+C200</f>
        <v>8173127203</v>
      </c>
      <c r="D198" s="16">
        <f t="shared" ref="D198:G198" si="56">D199+D200</f>
        <v>3024338883</v>
      </c>
      <c r="E198" s="16">
        <f t="shared" si="56"/>
        <v>2799907349</v>
      </c>
      <c r="F198" s="16">
        <f t="shared" si="56"/>
        <v>2172134086</v>
      </c>
      <c r="G198" s="16">
        <f t="shared" si="56"/>
        <v>1607720127</v>
      </c>
      <c r="H198" s="78">
        <f t="shared" si="41"/>
        <v>37.003448103559386</v>
      </c>
      <c r="I198" s="78">
        <f t="shared" si="42"/>
        <v>92.57915390164959</v>
      </c>
      <c r="J198" s="78">
        <f t="shared" si="43"/>
        <v>77.578784411412329</v>
      </c>
      <c r="K198" s="79">
        <f t="shared" si="44"/>
        <v>74.015694397606353</v>
      </c>
    </row>
    <row r="199" spans="1:11" s="44" customFormat="1" ht="33.75" x14ac:dyDescent="0.2">
      <c r="A199" s="18" t="s">
        <v>482</v>
      </c>
      <c r="B199" s="61" t="s">
        <v>483</v>
      </c>
      <c r="C199" s="20">
        <v>6218758251</v>
      </c>
      <c r="D199" s="20">
        <v>2260446046</v>
      </c>
      <c r="E199" s="20">
        <v>2163562735</v>
      </c>
      <c r="F199" s="20">
        <v>1762037293</v>
      </c>
      <c r="G199" s="20">
        <v>1210949688</v>
      </c>
      <c r="H199" s="84">
        <f t="shared" si="41"/>
        <v>36.348832914296217</v>
      </c>
      <c r="I199" s="84">
        <f t="shared" si="42"/>
        <v>95.713973745516242</v>
      </c>
      <c r="J199" s="84">
        <f t="shared" si="43"/>
        <v>81.441469872608067</v>
      </c>
      <c r="K199" s="85">
        <f t="shared" si="44"/>
        <v>68.724407412414507</v>
      </c>
    </row>
    <row r="200" spans="1:11" s="44" customFormat="1" ht="33.75" x14ac:dyDescent="0.2">
      <c r="A200" s="18" t="s">
        <v>484</v>
      </c>
      <c r="B200" s="61" t="s">
        <v>485</v>
      </c>
      <c r="C200" s="20">
        <v>1954368952</v>
      </c>
      <c r="D200" s="20">
        <v>763892837</v>
      </c>
      <c r="E200" s="20">
        <v>636344614</v>
      </c>
      <c r="F200" s="20">
        <v>410096793</v>
      </c>
      <c r="G200" s="20">
        <v>396770439</v>
      </c>
      <c r="H200" s="84">
        <f t="shared" ref="H200:H252" si="57">D200/C200*100</f>
        <v>39.086418980319536</v>
      </c>
      <c r="I200" s="84">
        <f t="shared" ref="I200:I251" si="58">E200/D200*100</f>
        <v>83.302864378082916</v>
      </c>
      <c r="J200" s="84">
        <f t="shared" ref="J200:J251" si="59">F200/E200*100</f>
        <v>64.44570818666503</v>
      </c>
      <c r="K200" s="85">
        <f t="shared" ref="K200:K251" si="60">G200/F200*100</f>
        <v>96.750436914535925</v>
      </c>
    </row>
    <row r="201" spans="1:11" s="44" customFormat="1" ht="11.25" x14ac:dyDescent="0.2">
      <c r="A201" s="18"/>
      <c r="B201" s="61"/>
      <c r="C201" s="20"/>
      <c r="D201" s="20"/>
      <c r="E201" s="20"/>
      <c r="F201" s="20"/>
      <c r="G201" s="20"/>
      <c r="H201" s="84"/>
      <c r="I201" s="84"/>
      <c r="J201" s="84"/>
      <c r="K201" s="85"/>
    </row>
    <row r="202" spans="1:11" s="46" customFormat="1" ht="21" customHeight="1" x14ac:dyDescent="0.2">
      <c r="A202" s="7" t="s">
        <v>290</v>
      </c>
      <c r="B202" s="58" t="s">
        <v>291</v>
      </c>
      <c r="C202" s="16">
        <f>C203</f>
        <v>5400000000</v>
      </c>
      <c r="D202" s="16">
        <f t="shared" ref="D202:G203" si="61">D203</f>
        <v>4156211559</v>
      </c>
      <c r="E202" s="16">
        <f t="shared" si="61"/>
        <v>3475891554</v>
      </c>
      <c r="F202" s="16">
        <f t="shared" si="61"/>
        <v>263656396.99000001</v>
      </c>
      <c r="G202" s="16">
        <f t="shared" si="61"/>
        <v>263656396.99000001</v>
      </c>
      <c r="H202" s="78">
        <f t="shared" si="57"/>
        <v>76.966880722222214</v>
      </c>
      <c r="I202" s="78">
        <f t="shared" si="58"/>
        <v>83.631246981958554</v>
      </c>
      <c r="J202" s="78">
        <f t="shared" si="59"/>
        <v>7.5852883467146288</v>
      </c>
      <c r="K202" s="79">
        <f t="shared" si="60"/>
        <v>100</v>
      </c>
    </row>
    <row r="203" spans="1:11" s="46" customFormat="1" ht="15" customHeight="1" x14ac:dyDescent="0.2">
      <c r="A203" s="7" t="s">
        <v>293</v>
      </c>
      <c r="B203" s="58" t="s">
        <v>255</v>
      </c>
      <c r="C203" s="16">
        <f>C204</f>
        <v>5400000000</v>
      </c>
      <c r="D203" s="16">
        <f t="shared" si="61"/>
        <v>4156211559</v>
      </c>
      <c r="E203" s="16">
        <f t="shared" si="61"/>
        <v>3475891554</v>
      </c>
      <c r="F203" s="16">
        <f t="shared" si="61"/>
        <v>263656396.99000001</v>
      </c>
      <c r="G203" s="16">
        <f t="shared" si="61"/>
        <v>263656396.99000001</v>
      </c>
      <c r="H203" s="78">
        <f t="shared" si="57"/>
        <v>76.966880722222214</v>
      </c>
      <c r="I203" s="78">
        <f t="shared" si="58"/>
        <v>83.631246981958554</v>
      </c>
      <c r="J203" s="78">
        <f t="shared" si="59"/>
        <v>7.5852883467146288</v>
      </c>
      <c r="K203" s="79">
        <f t="shared" si="60"/>
        <v>100</v>
      </c>
    </row>
    <row r="204" spans="1:11" s="45" customFormat="1" ht="18" customHeight="1" x14ac:dyDescent="0.2">
      <c r="A204" s="17" t="s">
        <v>295</v>
      </c>
      <c r="B204" s="60" t="s">
        <v>258</v>
      </c>
      <c r="C204" s="9">
        <f>C205+C206</f>
        <v>5400000000</v>
      </c>
      <c r="D204" s="9">
        <f t="shared" ref="D204:G204" si="62">D205+D206</f>
        <v>4156211559</v>
      </c>
      <c r="E204" s="9">
        <f t="shared" si="62"/>
        <v>3475891554</v>
      </c>
      <c r="F204" s="9">
        <f t="shared" si="62"/>
        <v>263656396.99000001</v>
      </c>
      <c r="G204" s="9">
        <f t="shared" si="62"/>
        <v>263656396.99000001</v>
      </c>
      <c r="H204" s="86">
        <f t="shared" si="57"/>
        <v>76.966880722222214</v>
      </c>
      <c r="I204" s="86">
        <f t="shared" si="58"/>
        <v>83.631246981958554</v>
      </c>
      <c r="J204" s="86">
        <f t="shared" si="59"/>
        <v>7.5852883467146288</v>
      </c>
      <c r="K204" s="87">
        <f t="shared" si="60"/>
        <v>100</v>
      </c>
    </row>
    <row r="205" spans="1:11" s="44" customFormat="1" ht="22.5" x14ac:dyDescent="0.2">
      <c r="A205" s="18" t="s">
        <v>297</v>
      </c>
      <c r="B205" s="61" t="s">
        <v>298</v>
      </c>
      <c r="C205" s="20">
        <v>2200000000</v>
      </c>
      <c r="D205" s="20">
        <v>2200000000</v>
      </c>
      <c r="E205" s="20">
        <v>2199860100</v>
      </c>
      <c r="F205" s="20">
        <v>115961872</v>
      </c>
      <c r="G205" s="20">
        <v>115961872</v>
      </c>
      <c r="H205" s="84">
        <f t="shared" si="57"/>
        <v>100</v>
      </c>
      <c r="I205" s="84">
        <f t="shared" si="58"/>
        <v>99.993640909090914</v>
      </c>
      <c r="J205" s="84">
        <f t="shared" si="59"/>
        <v>5.2713293904462377</v>
      </c>
      <c r="K205" s="85">
        <f t="shared" si="60"/>
        <v>100</v>
      </c>
    </row>
    <row r="206" spans="1:11" s="44" customFormat="1" ht="11.25" x14ac:dyDescent="0.2">
      <c r="A206" s="18" t="s">
        <v>299</v>
      </c>
      <c r="B206" s="61" t="s">
        <v>300</v>
      </c>
      <c r="C206" s="20">
        <v>3200000000</v>
      </c>
      <c r="D206" s="20">
        <v>1956211559</v>
      </c>
      <c r="E206" s="20">
        <v>1276031454</v>
      </c>
      <c r="F206" s="20">
        <v>147694524.99000001</v>
      </c>
      <c r="G206" s="20">
        <v>147694524.99000001</v>
      </c>
      <c r="H206" s="84">
        <f t="shared" si="57"/>
        <v>61.131611218750002</v>
      </c>
      <c r="I206" s="84">
        <f t="shared" si="58"/>
        <v>65.229726719961576</v>
      </c>
      <c r="J206" s="84">
        <f t="shared" si="59"/>
        <v>11.574520716320839</v>
      </c>
      <c r="K206" s="85">
        <f t="shared" si="60"/>
        <v>100</v>
      </c>
    </row>
    <row r="207" spans="1:11" s="44" customFormat="1" ht="11.25" x14ac:dyDescent="0.2">
      <c r="A207" s="18"/>
      <c r="B207" s="61"/>
      <c r="C207" s="20"/>
      <c r="D207" s="20"/>
      <c r="E207" s="20"/>
      <c r="F207" s="20"/>
      <c r="G207" s="20"/>
      <c r="H207" s="84"/>
      <c r="I207" s="84"/>
      <c r="J207" s="84"/>
      <c r="K207" s="85"/>
    </row>
    <row r="208" spans="1:11" s="46" customFormat="1" ht="12" thickBot="1" x14ac:dyDescent="0.25">
      <c r="A208" s="25" t="s">
        <v>301</v>
      </c>
      <c r="B208" s="62" t="s">
        <v>302</v>
      </c>
      <c r="C208" s="26">
        <f>C209</f>
        <v>2000000000</v>
      </c>
      <c r="D208" s="26">
        <f t="shared" ref="D208:G209" si="63">D209</f>
        <v>0</v>
      </c>
      <c r="E208" s="26">
        <f t="shared" si="63"/>
        <v>0</v>
      </c>
      <c r="F208" s="26">
        <f t="shared" si="63"/>
        <v>0</v>
      </c>
      <c r="G208" s="26">
        <f t="shared" si="63"/>
        <v>0</v>
      </c>
      <c r="H208" s="92">
        <f t="shared" si="57"/>
        <v>0</v>
      </c>
      <c r="I208" s="92">
        <v>0</v>
      </c>
      <c r="J208" s="92">
        <v>0</v>
      </c>
      <c r="K208" s="93">
        <v>0</v>
      </c>
    </row>
    <row r="209" spans="1:11" s="45" customFormat="1" ht="22.5" x14ac:dyDescent="0.2">
      <c r="A209" s="27" t="s">
        <v>304</v>
      </c>
      <c r="B209" s="59" t="s">
        <v>305</v>
      </c>
      <c r="C209" s="28">
        <f>C210</f>
        <v>2000000000</v>
      </c>
      <c r="D209" s="28">
        <f t="shared" si="63"/>
        <v>0</v>
      </c>
      <c r="E209" s="28">
        <f t="shared" si="63"/>
        <v>0</v>
      </c>
      <c r="F209" s="28">
        <f t="shared" si="63"/>
        <v>0</v>
      </c>
      <c r="G209" s="28">
        <f t="shared" si="63"/>
        <v>0</v>
      </c>
      <c r="H209" s="104">
        <f t="shared" si="57"/>
        <v>0</v>
      </c>
      <c r="I209" s="104">
        <v>0</v>
      </c>
      <c r="J209" s="104">
        <v>0</v>
      </c>
      <c r="K209" s="105">
        <v>0</v>
      </c>
    </row>
    <row r="210" spans="1:11" s="44" customFormat="1" ht="11.25" x14ac:dyDescent="0.2">
      <c r="A210" s="18" t="s">
        <v>307</v>
      </c>
      <c r="B210" s="61" t="s">
        <v>308</v>
      </c>
      <c r="C210" s="20">
        <v>2000000000</v>
      </c>
      <c r="D210" s="20">
        <v>0</v>
      </c>
      <c r="E210" s="20">
        <v>0</v>
      </c>
      <c r="F210" s="20">
        <v>0</v>
      </c>
      <c r="G210" s="20">
        <v>0</v>
      </c>
      <c r="H210" s="84">
        <f t="shared" si="57"/>
        <v>0</v>
      </c>
      <c r="I210" s="84">
        <v>0</v>
      </c>
      <c r="J210" s="84">
        <v>0</v>
      </c>
      <c r="K210" s="85">
        <v>0</v>
      </c>
    </row>
    <row r="211" spans="1:11" s="44" customFormat="1" ht="11.25" x14ac:dyDescent="0.2">
      <c r="A211" s="18"/>
      <c r="B211" s="61"/>
      <c r="C211" s="20"/>
      <c r="D211" s="20"/>
      <c r="E211" s="20"/>
      <c r="F211" s="20"/>
      <c r="G211" s="20"/>
      <c r="H211" s="84"/>
      <c r="I211" s="84"/>
      <c r="J211" s="84"/>
      <c r="K211" s="85"/>
    </row>
    <row r="212" spans="1:11" s="46" customFormat="1" ht="11.25" x14ac:dyDescent="0.2">
      <c r="A212" s="7" t="s">
        <v>491</v>
      </c>
      <c r="B212" s="58" t="s">
        <v>492</v>
      </c>
      <c r="C212" s="16">
        <f>C213</f>
        <v>2939156714</v>
      </c>
      <c r="D212" s="16">
        <f t="shared" ref="D212:G213" si="64">D213</f>
        <v>1723840456</v>
      </c>
      <c r="E212" s="16">
        <f t="shared" si="64"/>
        <v>1488824205</v>
      </c>
      <c r="F212" s="16">
        <f t="shared" si="64"/>
        <v>842087873</v>
      </c>
      <c r="G212" s="16">
        <f t="shared" si="64"/>
        <v>827763274</v>
      </c>
      <c r="H212" s="78">
        <f t="shared" si="57"/>
        <v>58.650852055247029</v>
      </c>
      <c r="I212" s="78">
        <f t="shared" si="58"/>
        <v>86.366705214394855</v>
      </c>
      <c r="J212" s="78">
        <f t="shared" si="59"/>
        <v>56.560597965291684</v>
      </c>
      <c r="K212" s="79">
        <f t="shared" si="60"/>
        <v>98.298918740039852</v>
      </c>
    </row>
    <row r="213" spans="1:11" s="45" customFormat="1" ht="11.25" x14ac:dyDescent="0.2">
      <c r="A213" s="17" t="s">
        <v>493</v>
      </c>
      <c r="B213" s="60" t="s">
        <v>494</v>
      </c>
      <c r="C213" s="9">
        <f>C214</f>
        <v>2939156714</v>
      </c>
      <c r="D213" s="9">
        <f t="shared" si="64"/>
        <v>1723840456</v>
      </c>
      <c r="E213" s="9">
        <f t="shared" si="64"/>
        <v>1488824205</v>
      </c>
      <c r="F213" s="9">
        <f t="shared" si="64"/>
        <v>842087873</v>
      </c>
      <c r="G213" s="9">
        <f t="shared" si="64"/>
        <v>827763274</v>
      </c>
      <c r="H213" s="86">
        <f t="shared" si="57"/>
        <v>58.650852055247029</v>
      </c>
      <c r="I213" s="86">
        <f t="shared" si="58"/>
        <v>86.366705214394855</v>
      </c>
      <c r="J213" s="86">
        <f t="shared" si="59"/>
        <v>56.560597965291684</v>
      </c>
      <c r="K213" s="87">
        <f t="shared" si="60"/>
        <v>98.298918740039852</v>
      </c>
    </row>
    <row r="214" spans="1:11" s="44" customFormat="1" ht="22.5" x14ac:dyDescent="0.2">
      <c r="A214" s="18" t="s">
        <v>495</v>
      </c>
      <c r="B214" s="61" t="s">
        <v>496</v>
      </c>
      <c r="C214" s="20">
        <v>2939156714</v>
      </c>
      <c r="D214" s="20">
        <v>1723840456</v>
      </c>
      <c r="E214" s="20">
        <v>1488824205</v>
      </c>
      <c r="F214" s="20">
        <v>842087873</v>
      </c>
      <c r="G214" s="20">
        <v>827763274</v>
      </c>
      <c r="H214" s="84">
        <f t="shared" si="57"/>
        <v>58.650852055247029</v>
      </c>
      <c r="I214" s="84">
        <f t="shared" si="58"/>
        <v>86.366705214394855</v>
      </c>
      <c r="J214" s="84">
        <f t="shared" si="59"/>
        <v>56.560597965291684</v>
      </c>
      <c r="K214" s="85">
        <f t="shared" si="60"/>
        <v>98.298918740039852</v>
      </c>
    </row>
    <row r="215" spans="1:11" s="44" customFormat="1" ht="11.25" x14ac:dyDescent="0.2">
      <c r="A215" s="18"/>
      <c r="B215" s="61"/>
      <c r="C215" s="20"/>
      <c r="D215" s="20"/>
      <c r="E215" s="20"/>
      <c r="F215" s="20"/>
      <c r="G215" s="20"/>
      <c r="H215" s="84"/>
      <c r="I215" s="84"/>
      <c r="J215" s="84"/>
      <c r="K215" s="85"/>
    </row>
    <row r="216" spans="1:11" s="46" customFormat="1" ht="22.5" x14ac:dyDescent="0.2">
      <c r="A216" s="7" t="s">
        <v>312</v>
      </c>
      <c r="B216" s="58" t="s">
        <v>313</v>
      </c>
      <c r="C216" s="16">
        <v>14248750521</v>
      </c>
      <c r="D216" s="16">
        <v>12815177879</v>
      </c>
      <c r="E216" s="16">
        <v>8808204495</v>
      </c>
      <c r="F216" s="16">
        <v>5539660607.21</v>
      </c>
      <c r="G216" s="16">
        <v>4740612923.1000004</v>
      </c>
      <c r="H216" s="78">
        <f t="shared" si="57"/>
        <v>89.938958929155348</v>
      </c>
      <c r="I216" s="78">
        <f t="shared" si="58"/>
        <v>68.732596442799647</v>
      </c>
      <c r="J216" s="78">
        <f t="shared" si="59"/>
        <v>62.892052635183518</v>
      </c>
      <c r="K216" s="79">
        <f t="shared" si="60"/>
        <v>85.575872950230561</v>
      </c>
    </row>
    <row r="217" spans="1:11" s="44" customFormat="1" ht="11.25" x14ac:dyDescent="0.2">
      <c r="A217" s="18"/>
      <c r="B217" s="61"/>
      <c r="C217" s="20"/>
      <c r="D217" s="20"/>
      <c r="E217" s="20"/>
      <c r="F217" s="20"/>
      <c r="G217" s="20"/>
      <c r="H217" s="84"/>
      <c r="I217" s="84"/>
      <c r="J217" s="84"/>
      <c r="K217" s="85"/>
    </row>
    <row r="218" spans="1:11" s="46" customFormat="1" ht="33.75" x14ac:dyDescent="0.2">
      <c r="A218" s="7" t="s">
        <v>497</v>
      </c>
      <c r="B218" s="58" t="s">
        <v>498</v>
      </c>
      <c r="C218" s="16">
        <f>C219+C222</f>
        <v>481975795</v>
      </c>
      <c r="D218" s="16">
        <f t="shared" ref="D218:G218" si="65">D219+D222</f>
        <v>32372750</v>
      </c>
      <c r="E218" s="16">
        <f t="shared" si="65"/>
        <v>32372750</v>
      </c>
      <c r="F218" s="16">
        <f t="shared" si="65"/>
        <v>32372750</v>
      </c>
      <c r="G218" s="16">
        <f t="shared" si="65"/>
        <v>32372750</v>
      </c>
      <c r="H218" s="78">
        <f t="shared" si="57"/>
        <v>6.7166754712236125</v>
      </c>
      <c r="I218" s="78">
        <f t="shared" si="58"/>
        <v>100</v>
      </c>
      <c r="J218" s="78">
        <f t="shared" si="59"/>
        <v>100</v>
      </c>
      <c r="K218" s="79">
        <f t="shared" si="60"/>
        <v>100</v>
      </c>
    </row>
    <row r="219" spans="1:11" s="46" customFormat="1" ht="22.5" x14ac:dyDescent="0.2">
      <c r="A219" s="7" t="s">
        <v>499</v>
      </c>
      <c r="B219" s="58" t="s">
        <v>500</v>
      </c>
      <c r="C219" s="16">
        <f>C220</f>
        <v>449603045</v>
      </c>
      <c r="D219" s="16">
        <f t="shared" ref="D219:G220" si="66">D220</f>
        <v>0</v>
      </c>
      <c r="E219" s="16">
        <f t="shared" si="66"/>
        <v>0</v>
      </c>
      <c r="F219" s="16">
        <f t="shared" si="66"/>
        <v>0</v>
      </c>
      <c r="G219" s="16">
        <f t="shared" si="66"/>
        <v>0</v>
      </c>
      <c r="H219" s="78">
        <f t="shared" si="57"/>
        <v>0</v>
      </c>
      <c r="I219" s="78">
        <v>0</v>
      </c>
      <c r="J219" s="78">
        <v>0</v>
      </c>
      <c r="K219" s="79">
        <v>0</v>
      </c>
    </row>
    <row r="220" spans="1:11" s="45" customFormat="1" ht="11.25" x14ac:dyDescent="0.2">
      <c r="A220" s="17" t="s">
        <v>501</v>
      </c>
      <c r="B220" s="60" t="s">
        <v>502</v>
      </c>
      <c r="C220" s="9">
        <f>C221</f>
        <v>449603045</v>
      </c>
      <c r="D220" s="9">
        <f t="shared" si="66"/>
        <v>0</v>
      </c>
      <c r="E220" s="9">
        <f t="shared" si="66"/>
        <v>0</v>
      </c>
      <c r="F220" s="9">
        <f t="shared" si="66"/>
        <v>0</v>
      </c>
      <c r="G220" s="9">
        <f t="shared" si="66"/>
        <v>0</v>
      </c>
      <c r="H220" s="86">
        <f t="shared" si="57"/>
        <v>0</v>
      </c>
      <c r="I220" s="86">
        <v>0</v>
      </c>
      <c r="J220" s="86">
        <v>0</v>
      </c>
      <c r="K220" s="87">
        <v>0</v>
      </c>
    </row>
    <row r="221" spans="1:11" s="44" customFormat="1" ht="11.25" x14ac:dyDescent="0.2">
      <c r="A221" s="18" t="s">
        <v>503</v>
      </c>
      <c r="B221" s="61" t="s">
        <v>504</v>
      </c>
      <c r="C221" s="20">
        <v>449603045</v>
      </c>
      <c r="D221" s="20">
        <v>0</v>
      </c>
      <c r="E221" s="20">
        <v>0</v>
      </c>
      <c r="F221" s="20">
        <v>0</v>
      </c>
      <c r="G221" s="20">
        <v>0</v>
      </c>
      <c r="H221" s="84">
        <f t="shared" si="57"/>
        <v>0</v>
      </c>
      <c r="I221" s="84">
        <v>0</v>
      </c>
      <c r="J221" s="84">
        <v>0</v>
      </c>
      <c r="K221" s="85">
        <v>0</v>
      </c>
    </row>
    <row r="222" spans="1:11" s="46" customFormat="1" ht="11.25" x14ac:dyDescent="0.2">
      <c r="A222" s="7" t="s">
        <v>505</v>
      </c>
      <c r="B222" s="58" t="s">
        <v>506</v>
      </c>
      <c r="C222" s="16">
        <v>32372750</v>
      </c>
      <c r="D222" s="16">
        <v>32372750</v>
      </c>
      <c r="E222" s="16">
        <v>32372750</v>
      </c>
      <c r="F222" s="16">
        <v>32372750</v>
      </c>
      <c r="G222" s="16">
        <v>32372750</v>
      </c>
      <c r="H222" s="78">
        <f t="shared" si="57"/>
        <v>100</v>
      </c>
      <c r="I222" s="78">
        <f t="shared" si="58"/>
        <v>100</v>
      </c>
      <c r="J222" s="78">
        <f t="shared" si="59"/>
        <v>100</v>
      </c>
      <c r="K222" s="79">
        <f t="shared" si="60"/>
        <v>100</v>
      </c>
    </row>
    <row r="223" spans="1:11" s="45" customFormat="1" ht="11.25" x14ac:dyDescent="0.2">
      <c r="A223" s="17" t="s">
        <v>507</v>
      </c>
      <c r="B223" s="60" t="s">
        <v>508</v>
      </c>
      <c r="C223" s="9">
        <f>C224</f>
        <v>32372750</v>
      </c>
      <c r="D223" s="9">
        <f t="shared" ref="D223:G223" si="67">D224</f>
        <v>32372750</v>
      </c>
      <c r="E223" s="9">
        <f t="shared" si="67"/>
        <v>32372750</v>
      </c>
      <c r="F223" s="9">
        <f t="shared" si="67"/>
        <v>16308028</v>
      </c>
      <c r="G223" s="9">
        <f t="shared" si="67"/>
        <v>16308028</v>
      </c>
      <c r="H223" s="86">
        <f t="shared" si="57"/>
        <v>100</v>
      </c>
      <c r="I223" s="86">
        <f t="shared" si="58"/>
        <v>100</v>
      </c>
      <c r="J223" s="86">
        <f t="shared" si="59"/>
        <v>50.375788278722077</v>
      </c>
      <c r="K223" s="87">
        <f t="shared" si="60"/>
        <v>100</v>
      </c>
    </row>
    <row r="224" spans="1:11" s="44" customFormat="1" ht="11.25" x14ac:dyDescent="0.2">
      <c r="A224" s="18" t="s">
        <v>509</v>
      </c>
      <c r="B224" s="61" t="s">
        <v>354</v>
      </c>
      <c r="C224" s="20">
        <v>32372750</v>
      </c>
      <c r="D224" s="20">
        <v>32372750</v>
      </c>
      <c r="E224" s="20">
        <v>32372750</v>
      </c>
      <c r="F224" s="20">
        <v>16308028</v>
      </c>
      <c r="G224" s="20">
        <v>16308028</v>
      </c>
      <c r="H224" s="84">
        <f t="shared" si="57"/>
        <v>100</v>
      </c>
      <c r="I224" s="84">
        <f t="shared" si="58"/>
        <v>100</v>
      </c>
      <c r="J224" s="84">
        <f t="shared" si="59"/>
        <v>50.375788278722077</v>
      </c>
      <c r="K224" s="85">
        <f t="shared" si="60"/>
        <v>100</v>
      </c>
    </row>
    <row r="225" spans="1:11" s="44" customFormat="1" ht="11.25" x14ac:dyDescent="0.2">
      <c r="A225" s="18"/>
      <c r="B225" s="61"/>
      <c r="C225" s="20"/>
      <c r="D225" s="20"/>
      <c r="E225" s="20"/>
      <c r="F225" s="20"/>
      <c r="G225" s="20"/>
      <c r="H225" s="84"/>
      <c r="I225" s="84"/>
      <c r="J225" s="84"/>
      <c r="K225" s="85"/>
    </row>
    <row r="226" spans="1:11" s="46" customFormat="1" ht="22.5" x14ac:dyDescent="0.2">
      <c r="A226" s="7" t="s">
        <v>315</v>
      </c>
      <c r="B226" s="58" t="s">
        <v>316</v>
      </c>
      <c r="C226" s="16">
        <f>C227+C229+C237</f>
        <v>13766774726</v>
      </c>
      <c r="D226" s="16">
        <f>D227+D229+D237</f>
        <v>12782805129</v>
      </c>
      <c r="E226" s="16">
        <f>E227+E229+E237</f>
        <v>8775831745</v>
      </c>
      <c r="F226" s="16">
        <f>F227+F229+F237</f>
        <v>5523352579.21</v>
      </c>
      <c r="G226" s="16">
        <f>G227+G229+G237</f>
        <v>4724304895.1000004</v>
      </c>
      <c r="H226" s="78">
        <f t="shared" si="57"/>
        <v>92.85257718976348</v>
      </c>
      <c r="I226" s="78">
        <f t="shared" si="58"/>
        <v>68.653411019233261</v>
      </c>
      <c r="J226" s="78">
        <f t="shared" si="59"/>
        <v>62.938223289854115</v>
      </c>
      <c r="K226" s="79">
        <f t="shared" si="60"/>
        <v>85.533284854607516</v>
      </c>
    </row>
    <row r="227" spans="1:11" s="46" customFormat="1" ht="11.25" x14ac:dyDescent="0.2">
      <c r="A227" s="7" t="s">
        <v>318</v>
      </c>
      <c r="B227" s="58" t="s">
        <v>319</v>
      </c>
      <c r="C227" s="16">
        <f>C228</f>
        <v>6327445008</v>
      </c>
      <c r="D227" s="16">
        <f t="shared" ref="D227:G227" si="68">D228</f>
        <v>6291718491</v>
      </c>
      <c r="E227" s="16">
        <f t="shared" si="68"/>
        <v>5737917768</v>
      </c>
      <c r="F227" s="16">
        <f t="shared" si="68"/>
        <v>3290625318</v>
      </c>
      <c r="G227" s="16">
        <f t="shared" si="68"/>
        <v>2516336705</v>
      </c>
      <c r="H227" s="78">
        <f t="shared" si="57"/>
        <v>99.435372145394709</v>
      </c>
      <c r="I227" s="78">
        <f t="shared" si="58"/>
        <v>91.197941805689737</v>
      </c>
      <c r="J227" s="78">
        <f t="shared" si="59"/>
        <v>57.348770948785756</v>
      </c>
      <c r="K227" s="79">
        <f t="shared" si="60"/>
        <v>76.469863987109818</v>
      </c>
    </row>
    <row r="228" spans="1:11" s="44" customFormat="1" ht="22.5" x14ac:dyDescent="0.2">
      <c r="A228" s="18" t="s">
        <v>321</v>
      </c>
      <c r="B228" s="61" t="s">
        <v>322</v>
      </c>
      <c r="C228" s="20">
        <v>6327445008</v>
      </c>
      <c r="D228" s="20">
        <v>6291718491</v>
      </c>
      <c r="E228" s="20">
        <v>5737917768</v>
      </c>
      <c r="F228" s="20">
        <v>3290625318</v>
      </c>
      <c r="G228" s="20">
        <v>2516336705</v>
      </c>
      <c r="H228" s="84">
        <f t="shared" si="57"/>
        <v>99.435372145394709</v>
      </c>
      <c r="I228" s="84">
        <f t="shared" si="58"/>
        <v>91.197941805689737</v>
      </c>
      <c r="J228" s="84">
        <f t="shared" si="59"/>
        <v>57.348770948785756</v>
      </c>
      <c r="K228" s="85">
        <f t="shared" si="60"/>
        <v>76.469863987109818</v>
      </c>
    </row>
    <row r="229" spans="1:11" s="46" customFormat="1" ht="11.25" x14ac:dyDescent="0.2">
      <c r="A229" s="7" t="s">
        <v>326</v>
      </c>
      <c r="B229" s="58" t="s">
        <v>327</v>
      </c>
      <c r="C229" s="16">
        <f>C230+C233</f>
        <v>6623953910</v>
      </c>
      <c r="D229" s="16">
        <f t="shared" ref="D229:G229" si="69">D230+D233</f>
        <v>6100342186</v>
      </c>
      <c r="E229" s="16">
        <f t="shared" si="69"/>
        <v>2678708062</v>
      </c>
      <c r="F229" s="16">
        <f t="shared" si="69"/>
        <v>2049591242.21</v>
      </c>
      <c r="G229" s="16">
        <f t="shared" si="69"/>
        <v>2024832171.0999999</v>
      </c>
      <c r="H229" s="78">
        <f t="shared" si="57"/>
        <v>92.095178633270407</v>
      </c>
      <c r="I229" s="78">
        <f t="shared" si="58"/>
        <v>43.910783695831192</v>
      </c>
      <c r="J229" s="78">
        <f t="shared" si="59"/>
        <v>76.514170068974096</v>
      </c>
      <c r="K229" s="79">
        <f t="shared" si="60"/>
        <v>98.791999565566869</v>
      </c>
    </row>
    <row r="230" spans="1:11" s="45" customFormat="1" ht="11.25" x14ac:dyDescent="0.2">
      <c r="A230" s="17" t="s">
        <v>329</v>
      </c>
      <c r="B230" s="60" t="s">
        <v>330</v>
      </c>
      <c r="C230" s="9">
        <f>C231+C232</f>
        <v>4183000000</v>
      </c>
      <c r="D230" s="9">
        <f t="shared" ref="D230:G230" si="70">D231+D232</f>
        <v>4010959613</v>
      </c>
      <c r="E230" s="9">
        <f t="shared" si="70"/>
        <v>1662519645</v>
      </c>
      <c r="F230" s="9">
        <f t="shared" si="70"/>
        <v>1102512540.1100001</v>
      </c>
      <c r="G230" s="9">
        <f t="shared" si="70"/>
        <v>1095232237.8899999</v>
      </c>
      <c r="H230" s="86">
        <f t="shared" si="57"/>
        <v>95.887153071957925</v>
      </c>
      <c r="I230" s="86">
        <f t="shared" si="58"/>
        <v>41.449423714254685</v>
      </c>
      <c r="J230" s="86">
        <f t="shared" si="59"/>
        <v>66.315760143092945</v>
      </c>
      <c r="K230" s="87">
        <f t="shared" si="60"/>
        <v>99.339662638279478</v>
      </c>
    </row>
    <row r="231" spans="1:11" s="44" customFormat="1" ht="11.25" x14ac:dyDescent="0.2">
      <c r="A231" s="18" t="s">
        <v>332</v>
      </c>
      <c r="B231" s="61" t="s">
        <v>333</v>
      </c>
      <c r="C231" s="20">
        <v>2153000000</v>
      </c>
      <c r="D231" s="20">
        <v>2088034284</v>
      </c>
      <c r="E231" s="20">
        <v>974015065</v>
      </c>
      <c r="F231" s="20">
        <v>577028794.58000004</v>
      </c>
      <c r="G231" s="20">
        <v>569748492.36000001</v>
      </c>
      <c r="H231" s="84">
        <f t="shared" si="57"/>
        <v>96.98254918718068</v>
      </c>
      <c r="I231" s="84">
        <f t="shared" si="58"/>
        <v>46.647465152444781</v>
      </c>
      <c r="J231" s="84">
        <f t="shared" si="59"/>
        <v>59.24228641987176</v>
      </c>
      <c r="K231" s="85">
        <f t="shared" si="60"/>
        <v>98.738312145185219</v>
      </c>
    </row>
    <row r="232" spans="1:11" s="44" customFormat="1" ht="11.25" x14ac:dyDescent="0.2">
      <c r="A232" s="18" t="s">
        <v>334</v>
      </c>
      <c r="B232" s="61" t="s">
        <v>335</v>
      </c>
      <c r="C232" s="20">
        <v>2030000000</v>
      </c>
      <c r="D232" s="20">
        <v>1922925329</v>
      </c>
      <c r="E232" s="20">
        <v>688504580</v>
      </c>
      <c r="F232" s="20">
        <v>525483745.52999997</v>
      </c>
      <c r="G232" s="20">
        <v>525483745.52999997</v>
      </c>
      <c r="H232" s="84">
        <f t="shared" si="57"/>
        <v>94.725385665024632</v>
      </c>
      <c r="I232" s="84">
        <f t="shared" si="58"/>
        <v>35.805060634260336</v>
      </c>
      <c r="J232" s="84">
        <f t="shared" si="59"/>
        <v>76.322476392241285</v>
      </c>
      <c r="K232" s="85">
        <f t="shared" si="60"/>
        <v>100</v>
      </c>
    </row>
    <row r="233" spans="1:11" s="45" customFormat="1" ht="11.25" x14ac:dyDescent="0.2">
      <c r="A233" s="17" t="s">
        <v>336</v>
      </c>
      <c r="B233" s="60" t="s">
        <v>337</v>
      </c>
      <c r="C233" s="9">
        <f>C234+C235+C236</f>
        <v>2440953910</v>
      </c>
      <c r="D233" s="9">
        <f t="shared" ref="D233:G233" si="71">D234+D235+D236</f>
        <v>2089382573</v>
      </c>
      <c r="E233" s="9">
        <f t="shared" si="71"/>
        <v>1016188417</v>
      </c>
      <c r="F233" s="9">
        <f t="shared" si="71"/>
        <v>947078702.10000002</v>
      </c>
      <c r="G233" s="9">
        <f t="shared" si="71"/>
        <v>929599933.21000004</v>
      </c>
      <c r="H233" s="86">
        <f t="shared" si="57"/>
        <v>85.596969465105559</v>
      </c>
      <c r="I233" s="86">
        <f t="shared" si="58"/>
        <v>48.635823335164766</v>
      </c>
      <c r="J233" s="86">
        <f t="shared" si="59"/>
        <v>93.199123927821745</v>
      </c>
      <c r="K233" s="87">
        <f t="shared" si="60"/>
        <v>98.154454444890007</v>
      </c>
    </row>
    <row r="234" spans="1:11" s="44" customFormat="1" ht="11.25" x14ac:dyDescent="0.2">
      <c r="A234" s="18" t="s">
        <v>339</v>
      </c>
      <c r="B234" s="61" t="s">
        <v>340</v>
      </c>
      <c r="C234" s="20">
        <v>1275000000</v>
      </c>
      <c r="D234" s="20">
        <v>1264288375</v>
      </c>
      <c r="E234" s="20">
        <v>731104628</v>
      </c>
      <c r="F234" s="20">
        <v>715409959.10000002</v>
      </c>
      <c r="G234" s="20">
        <v>701031190.21000004</v>
      </c>
      <c r="H234" s="84">
        <f t="shared" si="57"/>
        <v>99.15987254901961</v>
      </c>
      <c r="I234" s="84">
        <f t="shared" si="58"/>
        <v>57.827363001736053</v>
      </c>
      <c r="J234" s="84">
        <f t="shared" si="59"/>
        <v>97.853293728568772</v>
      </c>
      <c r="K234" s="85">
        <f t="shared" si="60"/>
        <v>97.990135766618508</v>
      </c>
    </row>
    <row r="235" spans="1:11" s="44" customFormat="1" ht="11.25" x14ac:dyDescent="0.2">
      <c r="A235" s="18" t="s">
        <v>341</v>
      </c>
      <c r="B235" s="61" t="s">
        <v>342</v>
      </c>
      <c r="C235" s="20">
        <v>1020000000</v>
      </c>
      <c r="D235" s="20">
        <v>710665170</v>
      </c>
      <c r="E235" s="20">
        <v>203987101</v>
      </c>
      <c r="F235" s="20">
        <v>150572055</v>
      </c>
      <c r="G235" s="20">
        <v>147472055</v>
      </c>
      <c r="H235" s="84">
        <f t="shared" si="57"/>
        <v>69.673055882352941</v>
      </c>
      <c r="I235" s="84">
        <f t="shared" si="58"/>
        <v>28.703686294348717</v>
      </c>
      <c r="J235" s="84">
        <f t="shared" si="59"/>
        <v>73.814498202021113</v>
      </c>
      <c r="K235" s="85">
        <f t="shared" si="60"/>
        <v>97.941185035961681</v>
      </c>
    </row>
    <row r="236" spans="1:11" s="44" customFormat="1" ht="11.25" x14ac:dyDescent="0.2">
      <c r="A236" s="18" t="s">
        <v>343</v>
      </c>
      <c r="B236" s="61" t="s">
        <v>344</v>
      </c>
      <c r="C236" s="20">
        <v>145953910</v>
      </c>
      <c r="D236" s="20">
        <v>114429028</v>
      </c>
      <c r="E236" s="20">
        <v>81096688</v>
      </c>
      <c r="F236" s="20">
        <v>81096688</v>
      </c>
      <c r="G236" s="20">
        <v>81096688</v>
      </c>
      <c r="H236" s="84">
        <f t="shared" si="57"/>
        <v>78.400796525423672</v>
      </c>
      <c r="I236" s="84">
        <f t="shared" si="58"/>
        <v>70.870730458358864</v>
      </c>
      <c r="J236" s="84">
        <f t="shared" si="59"/>
        <v>100</v>
      </c>
      <c r="K236" s="85">
        <f t="shared" si="60"/>
        <v>100</v>
      </c>
    </row>
    <row r="237" spans="1:11" s="46" customFormat="1" ht="11.25" x14ac:dyDescent="0.2">
      <c r="A237" s="7" t="s">
        <v>345</v>
      </c>
      <c r="B237" s="58" t="s">
        <v>346</v>
      </c>
      <c r="C237" s="16">
        <f>C238+C248</f>
        <v>815375808</v>
      </c>
      <c r="D237" s="16">
        <f t="shared" ref="D237:G237" si="72">D238+D248</f>
        <v>390744452</v>
      </c>
      <c r="E237" s="16">
        <f t="shared" si="72"/>
        <v>359205915</v>
      </c>
      <c r="F237" s="16">
        <f t="shared" si="72"/>
        <v>183136019</v>
      </c>
      <c r="G237" s="16">
        <f t="shared" si="72"/>
        <v>183136019</v>
      </c>
      <c r="H237" s="78">
        <f t="shared" si="57"/>
        <v>47.922007026237402</v>
      </c>
      <c r="I237" s="78">
        <f t="shared" si="58"/>
        <v>91.928602738037085</v>
      </c>
      <c r="J237" s="78">
        <f t="shared" si="59"/>
        <v>50.983575534940726</v>
      </c>
      <c r="K237" s="79">
        <f t="shared" si="60"/>
        <v>100</v>
      </c>
    </row>
    <row r="238" spans="1:11" s="45" customFormat="1" ht="12" thickBot="1" x14ac:dyDescent="0.25">
      <c r="A238" s="21" t="s">
        <v>348</v>
      </c>
      <c r="B238" s="94" t="s">
        <v>349</v>
      </c>
      <c r="C238" s="22">
        <f>C239+C240+C241+C242+C243+C244+C245+C246+C247</f>
        <v>619606087</v>
      </c>
      <c r="D238" s="22">
        <f t="shared" ref="D238:G238" si="73">D239+D240+D241+D242+D243+D244+D245+D246+D247</f>
        <v>363419452</v>
      </c>
      <c r="E238" s="22">
        <f t="shared" si="73"/>
        <v>346060915</v>
      </c>
      <c r="F238" s="22">
        <f t="shared" si="73"/>
        <v>169991019</v>
      </c>
      <c r="G238" s="22">
        <f t="shared" si="73"/>
        <v>169991019</v>
      </c>
      <c r="H238" s="95">
        <f t="shared" si="57"/>
        <v>58.65330564449409</v>
      </c>
      <c r="I238" s="95">
        <f t="shared" si="58"/>
        <v>95.223553141013483</v>
      </c>
      <c r="J238" s="95">
        <f t="shared" si="59"/>
        <v>49.121704194765826</v>
      </c>
      <c r="K238" s="96">
        <f t="shared" si="60"/>
        <v>100</v>
      </c>
    </row>
    <row r="239" spans="1:11" s="44" customFormat="1" ht="11.25" x14ac:dyDescent="0.2">
      <c r="A239" s="23" t="s">
        <v>351</v>
      </c>
      <c r="B239" s="70" t="s">
        <v>352</v>
      </c>
      <c r="C239" s="24">
        <v>500000</v>
      </c>
      <c r="D239" s="24">
        <v>0</v>
      </c>
      <c r="E239" s="24">
        <v>0</v>
      </c>
      <c r="F239" s="24">
        <v>0</v>
      </c>
      <c r="G239" s="24">
        <v>0</v>
      </c>
      <c r="H239" s="90">
        <f t="shared" si="57"/>
        <v>0</v>
      </c>
      <c r="I239" s="90">
        <v>0</v>
      </c>
      <c r="J239" s="90">
        <v>0</v>
      </c>
      <c r="K239" s="91">
        <v>0</v>
      </c>
    </row>
    <row r="240" spans="1:11" s="44" customFormat="1" ht="11.25" x14ac:dyDescent="0.2">
      <c r="A240" s="18" t="s">
        <v>353</v>
      </c>
      <c r="B240" s="61" t="s">
        <v>354</v>
      </c>
      <c r="C240" s="20">
        <v>165136800</v>
      </c>
      <c r="D240" s="20">
        <v>165136800</v>
      </c>
      <c r="E240" s="20">
        <v>165128768</v>
      </c>
      <c r="F240" s="20">
        <v>86431028</v>
      </c>
      <c r="G240" s="20">
        <v>86431028</v>
      </c>
      <c r="H240" s="84">
        <f t="shared" si="57"/>
        <v>100</v>
      </c>
      <c r="I240" s="84">
        <f t="shared" si="58"/>
        <v>99.995136153782809</v>
      </c>
      <c r="J240" s="84">
        <f t="shared" si="59"/>
        <v>52.34159319834567</v>
      </c>
      <c r="K240" s="85">
        <f t="shared" si="60"/>
        <v>100</v>
      </c>
    </row>
    <row r="241" spans="1:11" s="44" customFormat="1" ht="11.25" x14ac:dyDescent="0.2">
      <c r="A241" s="18" t="s">
        <v>355</v>
      </c>
      <c r="B241" s="61" t="s">
        <v>356</v>
      </c>
      <c r="C241" s="20">
        <v>54969287</v>
      </c>
      <c r="D241" s="20">
        <v>38328000</v>
      </c>
      <c r="E241" s="20">
        <v>38328000</v>
      </c>
      <c r="F241" s="20">
        <v>16445000</v>
      </c>
      <c r="G241" s="20">
        <v>16445000</v>
      </c>
      <c r="H241" s="84">
        <f t="shared" si="57"/>
        <v>69.726209110189103</v>
      </c>
      <c r="I241" s="84">
        <f t="shared" si="58"/>
        <v>100</v>
      </c>
      <c r="J241" s="84">
        <f t="shared" si="59"/>
        <v>42.905969526194951</v>
      </c>
      <c r="K241" s="85">
        <f t="shared" si="60"/>
        <v>100</v>
      </c>
    </row>
    <row r="242" spans="1:11" s="44" customFormat="1" ht="11.25" x14ac:dyDescent="0.2">
      <c r="A242" s="18" t="s">
        <v>357</v>
      </c>
      <c r="B242" s="61" t="s">
        <v>358</v>
      </c>
      <c r="C242" s="20">
        <v>212500000</v>
      </c>
      <c r="D242" s="20">
        <v>32377807</v>
      </c>
      <c r="E242" s="20">
        <v>32377803</v>
      </c>
      <c r="F242" s="20">
        <v>19222117</v>
      </c>
      <c r="G242" s="20">
        <v>19222117</v>
      </c>
      <c r="H242" s="84">
        <f t="shared" si="57"/>
        <v>15.23661505882353</v>
      </c>
      <c r="I242" s="84">
        <f t="shared" si="58"/>
        <v>99.999987645858781</v>
      </c>
      <c r="J242" s="84">
        <f t="shared" si="59"/>
        <v>59.368194315099146</v>
      </c>
      <c r="K242" s="85">
        <f t="shared" si="60"/>
        <v>100</v>
      </c>
    </row>
    <row r="243" spans="1:11" s="44" customFormat="1" ht="11.25" x14ac:dyDescent="0.2">
      <c r="A243" s="18" t="s">
        <v>359</v>
      </c>
      <c r="B243" s="61" t="s">
        <v>360</v>
      </c>
      <c r="C243" s="20">
        <v>144500000</v>
      </c>
      <c r="D243" s="20">
        <v>116164650</v>
      </c>
      <c r="E243" s="20">
        <v>98814149</v>
      </c>
      <c r="F243" s="20">
        <v>36480679</v>
      </c>
      <c r="G243" s="20">
        <v>36480679</v>
      </c>
      <c r="H243" s="84">
        <f t="shared" si="57"/>
        <v>80.390761245674739</v>
      </c>
      <c r="I243" s="84">
        <f t="shared" si="58"/>
        <v>85.063871840529799</v>
      </c>
      <c r="J243" s="84">
        <f t="shared" si="59"/>
        <v>36.918477130233647</v>
      </c>
      <c r="K243" s="85">
        <f t="shared" si="60"/>
        <v>100</v>
      </c>
    </row>
    <row r="244" spans="1:11" s="44" customFormat="1" ht="11.25" x14ac:dyDescent="0.2">
      <c r="A244" s="18" t="s">
        <v>361</v>
      </c>
      <c r="B244" s="61" t="s">
        <v>362</v>
      </c>
      <c r="C244" s="20">
        <v>2000000</v>
      </c>
      <c r="D244" s="20">
        <v>0</v>
      </c>
      <c r="E244" s="20">
        <v>0</v>
      </c>
      <c r="F244" s="20">
        <v>0</v>
      </c>
      <c r="G244" s="20">
        <v>0</v>
      </c>
      <c r="H244" s="84">
        <f t="shared" si="57"/>
        <v>0</v>
      </c>
      <c r="I244" s="84">
        <v>0</v>
      </c>
      <c r="J244" s="84">
        <v>0</v>
      </c>
      <c r="K244" s="85">
        <v>0</v>
      </c>
    </row>
    <row r="245" spans="1:11" s="44" customFormat="1" ht="22.5" x14ac:dyDescent="0.2">
      <c r="A245" s="18" t="s">
        <v>363</v>
      </c>
      <c r="B245" s="61" t="s">
        <v>364</v>
      </c>
      <c r="C245" s="20">
        <v>10000000</v>
      </c>
      <c r="D245" s="20">
        <v>0</v>
      </c>
      <c r="E245" s="20">
        <v>0</v>
      </c>
      <c r="F245" s="20">
        <v>0</v>
      </c>
      <c r="G245" s="20">
        <v>0</v>
      </c>
      <c r="H245" s="84">
        <f t="shared" si="57"/>
        <v>0</v>
      </c>
      <c r="I245" s="84">
        <v>0</v>
      </c>
      <c r="J245" s="84">
        <v>0</v>
      </c>
      <c r="K245" s="85">
        <v>0</v>
      </c>
    </row>
    <row r="246" spans="1:11" s="44" customFormat="1" ht="11.25" x14ac:dyDescent="0.2">
      <c r="A246" s="18" t="s">
        <v>365</v>
      </c>
      <c r="B246" s="61" t="s">
        <v>366</v>
      </c>
      <c r="C246" s="20">
        <v>20000000</v>
      </c>
      <c r="D246" s="20">
        <v>11412195</v>
      </c>
      <c r="E246" s="20">
        <v>11412195</v>
      </c>
      <c r="F246" s="20">
        <v>11412195</v>
      </c>
      <c r="G246" s="20">
        <v>11412195</v>
      </c>
      <c r="H246" s="84">
        <f t="shared" si="57"/>
        <v>57.060974999999999</v>
      </c>
      <c r="I246" s="84">
        <f t="shared" si="58"/>
        <v>100</v>
      </c>
      <c r="J246" s="84">
        <f t="shared" si="59"/>
        <v>100</v>
      </c>
      <c r="K246" s="85">
        <f t="shared" si="60"/>
        <v>100</v>
      </c>
    </row>
    <row r="247" spans="1:11" s="44" customFormat="1" ht="11.25" x14ac:dyDescent="0.2">
      <c r="A247" s="18" t="s">
        <v>367</v>
      </c>
      <c r="B247" s="61" t="s">
        <v>368</v>
      </c>
      <c r="C247" s="20">
        <v>10000000</v>
      </c>
      <c r="D247" s="20">
        <v>0</v>
      </c>
      <c r="E247" s="20">
        <v>0</v>
      </c>
      <c r="F247" s="20">
        <v>0</v>
      </c>
      <c r="G247" s="20">
        <v>0</v>
      </c>
      <c r="H247" s="84">
        <f t="shared" si="57"/>
        <v>0</v>
      </c>
      <c r="I247" s="84">
        <v>0</v>
      </c>
      <c r="J247" s="84">
        <v>0</v>
      </c>
      <c r="K247" s="85">
        <v>0</v>
      </c>
    </row>
    <row r="248" spans="1:11" s="45" customFormat="1" ht="20.25" customHeight="1" x14ac:dyDescent="0.2">
      <c r="A248" s="17" t="s">
        <v>369</v>
      </c>
      <c r="B248" s="60" t="s">
        <v>370</v>
      </c>
      <c r="C248" s="9">
        <f>C249+C250+C251+C252</f>
        <v>195769721</v>
      </c>
      <c r="D248" s="9">
        <f t="shared" ref="D248:G248" si="74">D249+D250+D251+D252</f>
        <v>27325000</v>
      </c>
      <c r="E248" s="9">
        <f t="shared" si="74"/>
        <v>13145000</v>
      </c>
      <c r="F248" s="9">
        <f t="shared" si="74"/>
        <v>13145000</v>
      </c>
      <c r="G248" s="9">
        <f t="shared" si="74"/>
        <v>13145000</v>
      </c>
      <c r="H248" s="86">
        <f t="shared" si="57"/>
        <v>13.957725362442542</v>
      </c>
      <c r="I248" s="86">
        <f t="shared" si="58"/>
        <v>48.106129917657825</v>
      </c>
      <c r="J248" s="86">
        <f t="shared" si="59"/>
        <v>100</v>
      </c>
      <c r="K248" s="87">
        <f t="shared" si="60"/>
        <v>100</v>
      </c>
    </row>
    <row r="249" spans="1:11" s="44" customFormat="1" ht="11.25" x14ac:dyDescent="0.2">
      <c r="A249" s="18" t="s">
        <v>372</v>
      </c>
      <c r="B249" s="61" t="s">
        <v>373</v>
      </c>
      <c r="C249" s="20">
        <v>10000000</v>
      </c>
      <c r="D249" s="20">
        <v>9995000</v>
      </c>
      <c r="E249" s="20">
        <v>9995000</v>
      </c>
      <c r="F249" s="20">
        <v>9995000</v>
      </c>
      <c r="G249" s="20">
        <v>9995000</v>
      </c>
      <c r="H249" s="84">
        <f t="shared" si="57"/>
        <v>99.95</v>
      </c>
      <c r="I249" s="84">
        <f t="shared" si="58"/>
        <v>100</v>
      </c>
      <c r="J249" s="84">
        <f t="shared" si="59"/>
        <v>100</v>
      </c>
      <c r="K249" s="85">
        <f t="shared" si="60"/>
        <v>100</v>
      </c>
    </row>
    <row r="250" spans="1:11" s="44" customFormat="1" ht="11.25" x14ac:dyDescent="0.2">
      <c r="A250" s="18" t="s">
        <v>374</v>
      </c>
      <c r="B250" s="61" t="s">
        <v>375</v>
      </c>
      <c r="C250" s="20">
        <v>176203021</v>
      </c>
      <c r="D250" s="20">
        <v>14180000</v>
      </c>
      <c r="E250" s="20">
        <v>0</v>
      </c>
      <c r="F250" s="20">
        <v>0</v>
      </c>
      <c r="G250" s="20">
        <v>0</v>
      </c>
      <c r="H250" s="84">
        <f t="shared" si="57"/>
        <v>8.0475351214324533</v>
      </c>
      <c r="I250" s="84">
        <f t="shared" si="58"/>
        <v>0</v>
      </c>
      <c r="J250" s="84">
        <v>0</v>
      </c>
      <c r="K250" s="85">
        <v>0</v>
      </c>
    </row>
    <row r="251" spans="1:11" s="44" customFormat="1" ht="11.25" x14ac:dyDescent="0.2">
      <c r="A251" s="18" t="s">
        <v>376</v>
      </c>
      <c r="B251" s="61" t="s">
        <v>377</v>
      </c>
      <c r="C251" s="20">
        <v>7196100</v>
      </c>
      <c r="D251" s="20">
        <v>3150000</v>
      </c>
      <c r="E251" s="20">
        <v>3150000</v>
      </c>
      <c r="F251" s="20">
        <v>3150000</v>
      </c>
      <c r="G251" s="20">
        <v>3150000</v>
      </c>
      <c r="H251" s="84">
        <f t="shared" si="57"/>
        <v>43.773710759994998</v>
      </c>
      <c r="I251" s="84">
        <f t="shared" si="58"/>
        <v>100</v>
      </c>
      <c r="J251" s="84">
        <f t="shared" si="59"/>
        <v>100</v>
      </c>
      <c r="K251" s="85">
        <f t="shared" si="60"/>
        <v>100</v>
      </c>
    </row>
    <row r="252" spans="1:11" s="44" customFormat="1" ht="11.25" x14ac:dyDescent="0.2">
      <c r="A252" s="18" t="s">
        <v>529</v>
      </c>
      <c r="B252" s="61" t="s">
        <v>530</v>
      </c>
      <c r="C252" s="20">
        <v>2370600</v>
      </c>
      <c r="D252" s="20">
        <v>0</v>
      </c>
      <c r="E252" s="20">
        <v>0</v>
      </c>
      <c r="F252" s="20">
        <v>0</v>
      </c>
      <c r="G252" s="20">
        <v>0</v>
      </c>
      <c r="H252" s="84">
        <f t="shared" si="57"/>
        <v>0</v>
      </c>
      <c r="I252" s="84">
        <v>0</v>
      </c>
      <c r="J252" s="84">
        <v>0</v>
      </c>
      <c r="K252" s="85">
        <v>0</v>
      </c>
    </row>
    <row r="253" spans="1:11" s="3" customFormat="1" ht="11.25" x14ac:dyDescent="0.2">
      <c r="A253" s="97"/>
      <c r="B253" s="98"/>
      <c r="C253" s="4"/>
      <c r="D253" s="4"/>
      <c r="E253" s="4"/>
      <c r="F253" s="4"/>
      <c r="G253" s="4"/>
      <c r="H253" s="5"/>
      <c r="I253" s="5"/>
      <c r="J253" s="5"/>
      <c r="K253" s="64"/>
    </row>
    <row r="254" spans="1:11" s="3" customFormat="1" ht="11.25" x14ac:dyDescent="0.2">
      <c r="A254" s="97"/>
      <c r="B254" s="98"/>
      <c r="C254" s="4"/>
      <c r="D254" s="4"/>
      <c r="E254" s="4"/>
      <c r="F254" s="4"/>
      <c r="G254" s="4"/>
      <c r="H254" s="5"/>
      <c r="I254" s="5"/>
      <c r="J254" s="5"/>
      <c r="K254" s="64"/>
    </row>
    <row r="255" spans="1:11" s="3" customFormat="1" ht="11.25" x14ac:dyDescent="0.2">
      <c r="A255" s="97"/>
      <c r="B255" s="6"/>
      <c r="C255" s="4"/>
      <c r="D255" s="4"/>
      <c r="E255" s="4"/>
      <c r="F255" s="4"/>
      <c r="G255" s="4"/>
      <c r="H255" s="5"/>
      <c r="I255" s="5"/>
      <c r="J255" s="5"/>
      <c r="K255" s="64"/>
    </row>
    <row r="256" spans="1:11" s="3" customFormat="1" ht="11.25" x14ac:dyDescent="0.2">
      <c r="A256" s="97"/>
      <c r="B256" s="6"/>
      <c r="C256" s="4"/>
      <c r="D256" s="4"/>
      <c r="E256" s="4"/>
      <c r="F256" s="4"/>
      <c r="G256" s="4"/>
      <c r="H256" s="5"/>
      <c r="I256" s="5"/>
      <c r="J256" s="5"/>
      <c r="K256" s="64"/>
    </row>
    <row r="257" spans="1:11" s="3" customFormat="1" ht="11.25" x14ac:dyDescent="0.2">
      <c r="A257" s="97"/>
      <c r="B257" s="6"/>
      <c r="C257" s="4"/>
      <c r="D257" s="4"/>
      <c r="E257" s="4"/>
      <c r="F257" s="4"/>
      <c r="G257" s="4"/>
      <c r="H257" s="5"/>
      <c r="I257" s="5"/>
      <c r="J257" s="5"/>
      <c r="K257" s="64"/>
    </row>
    <row r="258" spans="1:11" s="3" customFormat="1" ht="11.25" x14ac:dyDescent="0.2">
      <c r="A258" s="97"/>
      <c r="B258" s="6"/>
      <c r="C258" s="4"/>
      <c r="D258" s="4"/>
      <c r="E258" s="4"/>
      <c r="F258" s="4"/>
      <c r="G258" s="4"/>
      <c r="H258" s="5"/>
      <c r="I258" s="5"/>
      <c r="J258" s="5"/>
      <c r="K258" s="64"/>
    </row>
    <row r="259" spans="1:11" s="3" customFormat="1" ht="11.25" x14ac:dyDescent="0.2">
      <c r="A259" s="97"/>
      <c r="B259" s="6"/>
      <c r="C259" s="4"/>
      <c r="D259" s="4"/>
      <c r="E259" s="4"/>
      <c r="F259" s="4"/>
      <c r="G259" s="4"/>
      <c r="H259" s="5"/>
      <c r="I259" s="5"/>
      <c r="J259" s="5"/>
      <c r="K259" s="64"/>
    </row>
    <row r="260" spans="1:11" x14ac:dyDescent="0.2">
      <c r="A260" s="99"/>
      <c r="B260" s="39"/>
      <c r="C260" s="31"/>
      <c r="D260" s="31"/>
      <c r="E260" s="31"/>
      <c r="F260" s="31"/>
      <c r="G260" s="31"/>
      <c r="H260" s="39"/>
      <c r="I260" s="39"/>
      <c r="J260" s="39"/>
      <c r="K260" s="40"/>
    </row>
    <row r="261" spans="1:11" x14ac:dyDescent="0.2">
      <c r="A261" s="99"/>
      <c r="B261" s="39"/>
      <c r="C261" s="31"/>
      <c r="D261" s="31"/>
      <c r="E261" s="31"/>
      <c r="F261" s="31"/>
      <c r="G261" s="31"/>
      <c r="H261" s="39"/>
      <c r="I261" s="39"/>
      <c r="J261" s="39"/>
      <c r="K261" s="40"/>
    </row>
    <row r="262" spans="1:11" x14ac:dyDescent="0.2">
      <c r="A262" s="99"/>
      <c r="B262" s="39"/>
      <c r="C262" s="31"/>
      <c r="D262" s="31"/>
      <c r="E262" s="31"/>
      <c r="F262" s="31"/>
      <c r="G262" s="31"/>
      <c r="H262" s="71"/>
      <c r="I262" s="39"/>
      <c r="J262" s="39"/>
      <c r="K262" s="40"/>
    </row>
    <row r="263" spans="1:11" x14ac:dyDescent="0.2">
      <c r="A263" s="36"/>
      <c r="B263" s="119" t="s">
        <v>518</v>
      </c>
      <c r="C263" s="119"/>
      <c r="D263" s="119"/>
      <c r="E263" s="119"/>
      <c r="F263" s="119"/>
      <c r="G263" s="119"/>
      <c r="H263" s="119"/>
      <c r="I263" s="119"/>
      <c r="J263" s="39"/>
      <c r="K263" s="40"/>
    </row>
    <row r="264" spans="1:11" x14ac:dyDescent="0.2">
      <c r="A264" s="36"/>
      <c r="B264" s="106" t="s">
        <v>487</v>
      </c>
      <c r="C264" s="106"/>
      <c r="D264" s="106"/>
      <c r="E264" s="106"/>
      <c r="F264" s="106"/>
      <c r="G264" s="106"/>
      <c r="H264" s="106"/>
      <c r="I264" s="106"/>
      <c r="J264" s="39"/>
      <c r="K264" s="40"/>
    </row>
    <row r="265" spans="1:11" x14ac:dyDescent="0.2">
      <c r="A265" s="36"/>
      <c r="B265" s="37"/>
      <c r="C265" s="37"/>
      <c r="D265" s="37"/>
      <c r="E265" s="37"/>
      <c r="F265" s="37"/>
      <c r="G265" s="37"/>
      <c r="H265" s="37"/>
      <c r="I265" s="37"/>
      <c r="J265" s="39"/>
      <c r="K265" s="40"/>
    </row>
    <row r="266" spans="1:11" x14ac:dyDescent="0.2">
      <c r="A266" s="36"/>
      <c r="B266" s="37"/>
      <c r="C266" s="37"/>
      <c r="D266" s="37"/>
      <c r="E266" s="37"/>
      <c r="F266" s="37"/>
      <c r="G266" s="37"/>
      <c r="H266" s="37"/>
      <c r="I266" s="37"/>
      <c r="J266" s="39"/>
      <c r="K266" s="40"/>
    </row>
    <row r="267" spans="1:11" x14ac:dyDescent="0.2">
      <c r="A267" s="72" t="s">
        <v>414</v>
      </c>
      <c r="B267" s="37"/>
      <c r="C267" s="37"/>
      <c r="D267" s="37"/>
      <c r="E267" s="37"/>
      <c r="F267" s="37"/>
      <c r="G267" s="37"/>
      <c r="H267" s="37"/>
      <c r="I267" s="37"/>
      <c r="J267" s="39"/>
      <c r="K267" s="40"/>
    </row>
    <row r="268" spans="1:11" x14ac:dyDescent="0.2">
      <c r="A268" s="72" t="s">
        <v>415</v>
      </c>
      <c r="B268" s="37"/>
      <c r="C268" s="37"/>
      <c r="D268" s="37"/>
      <c r="E268" s="37"/>
      <c r="F268" s="37"/>
      <c r="G268" s="37"/>
      <c r="H268" s="37"/>
      <c r="I268" s="37"/>
      <c r="J268" s="39"/>
      <c r="K268" s="40"/>
    </row>
    <row r="269" spans="1:11" x14ac:dyDescent="0.2">
      <c r="A269" s="38"/>
      <c r="B269" s="39"/>
      <c r="C269" s="39"/>
      <c r="D269" s="39"/>
      <c r="E269" s="39"/>
      <c r="F269" s="39"/>
      <c r="G269" s="39"/>
      <c r="H269" s="39"/>
      <c r="I269" s="39"/>
      <c r="J269" s="39"/>
      <c r="K269" s="40"/>
    </row>
    <row r="270" spans="1:11" x14ac:dyDescent="0.2">
      <c r="A270" s="38"/>
      <c r="B270" s="39"/>
      <c r="C270" s="39"/>
      <c r="D270" s="39"/>
      <c r="E270" s="39"/>
      <c r="F270" s="39"/>
      <c r="G270" s="39"/>
      <c r="H270" s="39"/>
      <c r="I270" s="39"/>
      <c r="J270" s="39"/>
      <c r="K270" s="40"/>
    </row>
    <row r="271" spans="1:11" x14ac:dyDescent="0.2">
      <c r="A271" s="38"/>
      <c r="B271" s="39"/>
      <c r="C271" s="39"/>
      <c r="D271" s="39"/>
      <c r="E271" s="39"/>
      <c r="F271" s="39"/>
      <c r="G271" s="39"/>
      <c r="H271" s="39"/>
      <c r="I271" s="39"/>
      <c r="J271" s="39"/>
      <c r="K271" s="40"/>
    </row>
    <row r="272" spans="1:11" x14ac:dyDescent="0.2">
      <c r="A272" s="38"/>
      <c r="B272" s="39"/>
      <c r="C272" s="39"/>
      <c r="D272" s="39"/>
      <c r="E272" s="39"/>
      <c r="F272" s="39"/>
      <c r="G272" s="39"/>
      <c r="H272" s="39"/>
      <c r="I272" s="39"/>
      <c r="J272" s="39"/>
      <c r="K272" s="40"/>
    </row>
    <row r="273" spans="1:11" ht="13.5" thickBot="1" x14ac:dyDescent="0.25">
      <c r="A273" s="41"/>
      <c r="B273" s="42"/>
      <c r="C273" s="42"/>
      <c r="D273" s="42"/>
      <c r="E273" s="42"/>
      <c r="F273" s="42"/>
      <c r="G273" s="42"/>
      <c r="H273" s="42"/>
      <c r="I273" s="42"/>
      <c r="J273" s="42"/>
      <c r="K273" s="43"/>
    </row>
    <row r="274" spans="1:11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</row>
    <row r="275" spans="1:11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</row>
    <row r="276" spans="1:11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</row>
    <row r="277" spans="1:11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</row>
    <row r="278" spans="1:11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</row>
    <row r="279" spans="1:11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</row>
    <row r="280" spans="1:11" x14ac:dyDescent="0.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</row>
    <row r="281" spans="1:11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</row>
  </sheetData>
  <mergeCells count="17">
    <mergeCell ref="B2:I2"/>
    <mergeCell ref="J2:K6"/>
    <mergeCell ref="B3:I3"/>
    <mergeCell ref="B4:I4"/>
    <mergeCell ref="B5:I5"/>
    <mergeCell ref="A6:B6"/>
    <mergeCell ref="C6:G6"/>
    <mergeCell ref="G7:G8"/>
    <mergeCell ref="H7:K7"/>
    <mergeCell ref="B263:I263"/>
    <mergeCell ref="B264:I264"/>
    <mergeCell ref="A7:A8"/>
    <mergeCell ref="B7:B8"/>
    <mergeCell ref="C7:C8"/>
    <mergeCell ref="D7:D8"/>
    <mergeCell ref="E7:E8"/>
    <mergeCell ref="F7:F8"/>
  </mergeCells>
  <pageMargins left="0.70866141732283472" right="0.51181102362204722" top="1.1417322834645669" bottom="0.74803149606299213" header="0.31496062992125984" footer="0.31496062992125984"/>
  <pageSetup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AGOSTO</vt:lpstr>
      <vt:lpstr>AGOSTO!Títulos_a_imprimir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Bienvenida Angulo</cp:lastModifiedBy>
  <cp:lastPrinted>2017-09-11T15:35:42Z</cp:lastPrinted>
  <dcterms:created xsi:type="dcterms:W3CDTF">2017-02-06T20:24:21Z</dcterms:created>
  <dcterms:modified xsi:type="dcterms:W3CDTF">2017-09-14T20:57:51Z</dcterms:modified>
</cp:coreProperties>
</file>