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EJEC. INGRESO" sheetId="1" r:id="rId1"/>
  </sheets>
  <calcPr calcId="144525"/>
</workbook>
</file>

<file path=xl/calcChain.xml><?xml version="1.0" encoding="utf-8"?>
<calcChain xmlns="http://schemas.openxmlformats.org/spreadsheetml/2006/main">
  <c r="I84" i="1" l="1"/>
  <c r="H84" i="1"/>
  <c r="I83" i="1"/>
  <c r="H83" i="1"/>
  <c r="G82" i="1"/>
  <c r="H82" i="1" s="1"/>
  <c r="F82" i="1"/>
  <c r="E82" i="1"/>
  <c r="E81" i="1" s="1"/>
  <c r="E80" i="1" s="1"/>
  <c r="D82" i="1"/>
  <c r="C82" i="1"/>
  <c r="C81" i="1" s="1"/>
  <c r="C80" i="1" s="1"/>
  <c r="F81" i="1"/>
  <c r="F80" i="1" s="1"/>
  <c r="D81" i="1"/>
  <c r="D80" i="1" s="1"/>
  <c r="I79" i="1"/>
  <c r="H79" i="1"/>
  <c r="G78" i="1"/>
  <c r="I78" i="1" s="1"/>
  <c r="F78" i="1"/>
  <c r="H78" i="1" s="1"/>
  <c r="E78" i="1"/>
  <c r="D78" i="1"/>
  <c r="C78" i="1"/>
  <c r="I77" i="1"/>
  <c r="H77" i="1"/>
  <c r="I76" i="1"/>
  <c r="H76" i="1"/>
  <c r="G75" i="1"/>
  <c r="H75" i="1" s="1"/>
  <c r="F75" i="1"/>
  <c r="E75" i="1"/>
  <c r="E74" i="1" s="1"/>
  <c r="E73" i="1" s="1"/>
  <c r="D75" i="1"/>
  <c r="C75" i="1"/>
  <c r="C74" i="1" s="1"/>
  <c r="C73" i="1" s="1"/>
  <c r="F74" i="1"/>
  <c r="F73" i="1" s="1"/>
  <c r="D74" i="1"/>
  <c r="D73" i="1" s="1"/>
  <c r="I72" i="1"/>
  <c r="H72" i="1"/>
  <c r="G71" i="1"/>
  <c r="I71" i="1" s="1"/>
  <c r="F71" i="1"/>
  <c r="F70" i="1" s="1"/>
  <c r="E71" i="1"/>
  <c r="D71" i="1"/>
  <c r="D70" i="1" s="1"/>
  <c r="C71" i="1"/>
  <c r="G70" i="1"/>
  <c r="H70" i="1" s="1"/>
  <c r="E70" i="1"/>
  <c r="C70" i="1"/>
  <c r="I69" i="1"/>
  <c r="H69" i="1"/>
  <c r="G68" i="1"/>
  <c r="I68" i="1" s="1"/>
  <c r="F68" i="1"/>
  <c r="H68" i="1" s="1"/>
  <c r="E68" i="1"/>
  <c r="D68" i="1"/>
  <c r="C68" i="1"/>
  <c r="I67" i="1"/>
  <c r="H67" i="1"/>
  <c r="G66" i="1"/>
  <c r="H66" i="1" s="1"/>
  <c r="F66" i="1"/>
  <c r="E66" i="1"/>
  <c r="D66" i="1"/>
  <c r="C66" i="1"/>
  <c r="I65" i="1"/>
  <c r="H65" i="1"/>
  <c r="G64" i="1"/>
  <c r="I64" i="1" s="1"/>
  <c r="F64" i="1"/>
  <c r="H64" i="1" s="1"/>
  <c r="E64" i="1"/>
  <c r="D64" i="1"/>
  <c r="C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G53" i="1"/>
  <c r="H53" i="1" s="1"/>
  <c r="F53" i="1"/>
  <c r="E53" i="1"/>
  <c r="E52" i="1" s="1"/>
  <c r="D53" i="1"/>
  <c r="C53" i="1"/>
  <c r="C52" i="1" s="1"/>
  <c r="F52" i="1"/>
  <c r="D52" i="1"/>
  <c r="I51" i="1"/>
  <c r="H51" i="1"/>
  <c r="G50" i="1"/>
  <c r="H50" i="1" s="1"/>
  <c r="F50" i="1"/>
  <c r="E50" i="1"/>
  <c r="D50" i="1"/>
  <c r="C50" i="1"/>
  <c r="I49" i="1"/>
  <c r="H49" i="1"/>
  <c r="I48" i="1"/>
  <c r="H48" i="1"/>
  <c r="G47" i="1"/>
  <c r="I47" i="1" s="1"/>
  <c r="F47" i="1"/>
  <c r="H47" i="1" s="1"/>
  <c r="E47" i="1"/>
  <c r="D47" i="1"/>
  <c r="C47" i="1"/>
  <c r="I46" i="1"/>
  <c r="H46" i="1"/>
  <c r="H45" i="1"/>
  <c r="I44" i="1"/>
  <c r="H44" i="1"/>
  <c r="I43" i="1"/>
  <c r="H43" i="1"/>
  <c r="I42" i="1"/>
  <c r="H42" i="1"/>
  <c r="G41" i="1"/>
  <c r="I41" i="1" s="1"/>
  <c r="F41" i="1"/>
  <c r="H41" i="1" s="1"/>
  <c r="E41" i="1"/>
  <c r="D41" i="1"/>
  <c r="C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G33" i="1"/>
  <c r="H33" i="1" s="1"/>
  <c r="F33" i="1"/>
  <c r="E33" i="1"/>
  <c r="D33" i="1"/>
  <c r="C33" i="1"/>
  <c r="I32" i="1"/>
  <c r="H32" i="1"/>
  <c r="I31" i="1"/>
  <c r="H31" i="1"/>
  <c r="G30" i="1"/>
  <c r="I30" i="1" s="1"/>
  <c r="F30" i="1"/>
  <c r="H30" i="1" s="1"/>
  <c r="E30" i="1"/>
  <c r="D30" i="1"/>
  <c r="C30" i="1"/>
  <c r="I29" i="1"/>
  <c r="H29" i="1"/>
  <c r="G28" i="1"/>
  <c r="H28" i="1" s="1"/>
  <c r="F28" i="1"/>
  <c r="E28" i="1"/>
  <c r="D28" i="1"/>
  <c r="C28" i="1"/>
  <c r="I27" i="1"/>
  <c r="H27" i="1"/>
  <c r="I26" i="1"/>
  <c r="H26" i="1"/>
  <c r="I25" i="1"/>
  <c r="H25" i="1"/>
  <c r="I24" i="1"/>
  <c r="H24" i="1"/>
  <c r="G23" i="1"/>
  <c r="I23" i="1" s="1"/>
  <c r="F23" i="1"/>
  <c r="H23" i="1" s="1"/>
  <c r="E23" i="1"/>
  <c r="D23" i="1"/>
  <c r="C23" i="1"/>
  <c r="I22" i="1"/>
  <c r="H22" i="1"/>
  <c r="I21" i="1"/>
  <c r="H21" i="1"/>
  <c r="G20" i="1"/>
  <c r="H20" i="1" s="1"/>
  <c r="F20" i="1"/>
  <c r="E20" i="1"/>
  <c r="D20" i="1"/>
  <c r="C20" i="1"/>
  <c r="I19" i="1"/>
  <c r="H19" i="1"/>
  <c r="I18" i="1"/>
  <c r="H18" i="1"/>
  <c r="G17" i="1"/>
  <c r="I17" i="1" s="1"/>
  <c r="F17" i="1"/>
  <c r="H17" i="1" s="1"/>
  <c r="E17" i="1"/>
  <c r="D17" i="1"/>
  <c r="C17" i="1"/>
  <c r="I16" i="1"/>
  <c r="H16" i="1"/>
  <c r="I15" i="1"/>
  <c r="H15" i="1"/>
  <c r="G14" i="1"/>
  <c r="H14" i="1" s="1"/>
  <c r="F14" i="1"/>
  <c r="E14" i="1"/>
  <c r="E13" i="1" s="1"/>
  <c r="E12" i="1" s="1"/>
  <c r="E11" i="1" s="1"/>
  <c r="D14" i="1"/>
  <c r="C14" i="1"/>
  <c r="C13" i="1" s="1"/>
  <c r="C12" i="1" s="1"/>
  <c r="C11" i="1" s="1"/>
  <c r="F13" i="1"/>
  <c r="F12" i="1" s="1"/>
  <c r="D13" i="1"/>
  <c r="D12" i="1" s="1"/>
  <c r="D11" i="1" s="1"/>
  <c r="F11" i="1"/>
  <c r="I14" i="1" l="1"/>
  <c r="I20" i="1"/>
  <c r="I28" i="1"/>
  <c r="I33" i="1"/>
  <c r="I50" i="1"/>
  <c r="I53" i="1"/>
  <c r="I66" i="1"/>
  <c r="I70" i="1"/>
  <c r="H71" i="1"/>
  <c r="I75" i="1"/>
  <c r="I82" i="1"/>
  <c r="G13" i="1"/>
  <c r="G52" i="1"/>
  <c r="G74" i="1"/>
  <c r="G81" i="1"/>
  <c r="I74" i="1" l="1"/>
  <c r="H74" i="1"/>
  <c r="G73" i="1"/>
  <c r="I13" i="1"/>
  <c r="H13" i="1"/>
  <c r="G12" i="1"/>
  <c r="I81" i="1"/>
  <c r="H81" i="1"/>
  <c r="G80" i="1"/>
  <c r="I52" i="1"/>
  <c r="H52" i="1"/>
  <c r="H12" i="1" l="1"/>
  <c r="G11" i="1"/>
  <c r="I12" i="1"/>
  <c r="H80" i="1"/>
  <c r="I80" i="1"/>
  <c r="H73" i="1"/>
  <c r="I73" i="1"/>
  <c r="I11" i="1" l="1"/>
  <c r="H11" i="1"/>
</calcChain>
</file>

<file path=xl/sharedStrings.xml><?xml version="1.0" encoding="utf-8"?>
<sst xmlns="http://schemas.openxmlformats.org/spreadsheetml/2006/main" count="170" uniqueCount="170">
  <si>
    <t>UNIVERSIDAD DE CÓRDOBA</t>
  </si>
  <si>
    <t>OFICINA DE ASUNTOS FINANCIEROS</t>
  </si>
  <si>
    <t>SECCIÓN DE PRESUPUESTO</t>
  </si>
  <si>
    <t xml:space="preserve"> INFORME DE EJECUCIÓN PRESUPUESTAL DE INGRESOS ACUMULADO</t>
  </si>
  <si>
    <t>01 DE  ENERO AL 31 DE ENERO DE 2018</t>
  </si>
  <si>
    <t>NIT 891080031-3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</si>
  <si>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</si>
  <si>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</si>
  <si>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</si>
  <si>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</si>
  <si>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</si>
  <si>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</si>
  <si>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</si>
  <si>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</si>
  <si>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</si>
  <si>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</si>
  <si>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</si>
  <si>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</si>
  <si>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1</t>
  </si>
  <si>
    <t>PRESUPUESTO DE INGRESOS</t>
  </si>
  <si>
    <t>13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</si>
  <si>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</si>
  <si>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</si>
  <si>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</si>
  <si>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</si>
  <si>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</si>
  <si>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</si>
  <si>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</si>
  <si>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</si>
  <si>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</si>
  <si>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</si>
  <si>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</si>
  <si>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</si>
  <si>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</si>
  <si>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</si>
  <si>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</si>
  <si>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</si>
  <si>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</si>
  <si>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</si>
  <si>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</si>
  <si>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</si>
  <si>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</si>
  <si>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</si>
  <si>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</si>
  <si>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</si>
  <si>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</si>
  <si>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</si>
  <si>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</si>
  <si>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</si>
  <si>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</si>
  <si>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</si>
  <si>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</si>
  <si>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</si>
  <si>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OTROS SERVICIOS EDUCATIVOS</t>
  </si>
  <si>
    <t>1310501</t>
  </si>
  <si>
    <t>Servicios educativos y complementarios</t>
  </si>
  <si>
    <t>13107</t>
  </si>
  <si>
    <t>CONVENIOS Y CONTRATOS DE EXTENSIÓN</t>
  </si>
  <si>
    <t>1310742</t>
  </si>
  <si>
    <t>CONTRATO N°0002-2018 URRA SA - UNICOR</t>
  </si>
  <si>
    <t>1310743</t>
  </si>
  <si>
    <t>ORDEN DE SERVICIOS COL/86815-CON647/15</t>
  </si>
  <si>
    <t>13108</t>
  </si>
  <si>
    <t>SERVICIOS TÉCNOLOGICOS</t>
  </si>
  <si>
    <t>1310801</t>
  </si>
  <si>
    <t>I.I.B.T.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</si>
  <si>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</si>
  <si>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</si>
  <si>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</si>
  <si>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</si>
  <si>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</si>
  <si>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</si>
  <si>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</si>
  <si>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</si>
  <si>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</si>
  <si>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</si>
  <si>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</si>
  <si>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</si>
  <si>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</si>
  <si>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</si>
  <si>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</si>
  <si>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</si>
  <si>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</si>
  <si>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</si>
  <si>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</si>
  <si>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</si>
  <si>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</si>
  <si>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</si>
  <si>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1310905</t>
  </si>
  <si>
    <t>Emisora Cultural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</si>
  <si>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</si>
  <si>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</si>
  <si>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</si>
  <si>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</si>
  <si>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</si>
  <si>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</si>
  <si>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13111</t>
  </si>
  <si>
    <t>INGRESOS TRIBUTARIOS</t>
  </si>
  <si>
    <t>1311101</t>
  </si>
  <si>
    <t>Estampilla prodesarrollo Unicor Ley 382 de 1997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</si>
  <si>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</si>
  <si>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</si>
  <si>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</si>
  <si>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</si>
  <si>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</si>
  <si>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</si>
  <si>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</si>
  <si>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</si>
  <si>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</si>
  <si>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</si>
  <si>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1320105</t>
  </si>
  <si>
    <t>RECURSOS NACION - CREE-INVERSION VIGENCIA 2015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</si>
  <si>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</si>
  <si>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</si>
  <si>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</si>
  <si>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</si>
  <si>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</si>
  <si>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</si>
  <si>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1320109</t>
  </si>
  <si>
    <t>RECURSOS DE ESTAMPILLAS - PASIVO PENSIONAL</t>
  </si>
  <si>
    <t>1320110</t>
  </si>
  <si>
    <t>RECURSOS DE ESTAMPILLAS - INVERSION</t>
  </si>
  <si>
    <t>1320112</t>
  </si>
  <si>
    <t>RECURSOS NACION - FUNCIONAMIENTO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</si>
  <si>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</si>
  <si>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</si>
  <si>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</si>
  <si>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</si>
  <si>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</si>
  <si>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</si>
  <si>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</si>
  <si>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</si>
  <si>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</si>
  <si>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</si>
  <si>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</si>
  <si>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</si>
  <si>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</si>
  <si>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</si>
  <si>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</si>
  <si>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</si>
  <si>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</si>
  <si>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</si>
  <si>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</si>
  <si>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</si>
  <si>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</si>
  <si>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</si>
  <si>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</si>
  <si>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</si>
  <si>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</si>
  <si>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</si>
  <si>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</si>
  <si>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</si>
  <si>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14110</t>
  </si>
  <si>
    <t>RECURSOS ARTICULO 102 LEY 1819 DE 2016</t>
  </si>
  <si>
    <t>1411001</t>
  </si>
  <si>
    <t>Recursos Reforma Tributaria Estructural (Ley 1819 de 2016)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</si>
  <si>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</si>
  <si>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</si>
  <si>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</si>
  <si>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</si>
  <si>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</si>
  <si>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</si>
  <si>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</si>
  <si>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</si>
  <si>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</si>
  <si>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</si>
  <si>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SILVIA BALLESTAS GARCIA</t>
  </si>
  <si>
    <t xml:space="preserve">Jefe de presupuesto (E) </t>
  </si>
  <si>
    <t xml:space="preserve"> Esta información se publica atendiendo a la ley 1712 de 2014, "Por medio de la cual se Crea la Ley de Transparencia y del derecho de acceso</t>
  </si>
  <si>
    <t>a la Informacion Pública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</si>
</sst>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u val="double"/>
      <sz val="8"/>
      <color rgb="FF000000"/>
      <name val="Arial"/>
      <family val="2"/>
    </font>
    <font>
      <b/>
      <u val="double"/>
      <sz val="8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85">
    <xf numFmtId="0" fontId="0" fillId="0" borderId="0" xfId="0"/>
    <xf numFmtId="0" fontId="4" fillId="0" borderId="1" xfId="4" applyFont="1" applyFill="1" applyBorder="1"/>
    <xf numFmtId="0" fontId="4" fillId="0" borderId="2" xfId="4" applyFont="1" applyFill="1" applyBorder="1" applyAlignment="1">
      <alignment horizontal="center"/>
    </xf>
    <xf numFmtId="43" fontId="4" fillId="0" borderId="2" xfId="3" applyNumberFormat="1" applyFont="1" applyFill="1" applyBorder="1" applyAlignment="1">
      <alignment horizontal="center"/>
    </xf>
    <xf numFmtId="43" fontId="5" fillId="0" borderId="3" xfId="3" applyNumberFormat="1" applyFont="1" applyFill="1" applyBorder="1"/>
    <xf numFmtId="0" fontId="4" fillId="0" borderId="4" xfId="4" applyFont="1" applyFill="1" applyBorder="1"/>
    <xf numFmtId="0" fontId="4" fillId="0" borderId="0" xfId="4" applyFont="1" applyFill="1" applyBorder="1" applyAlignment="1">
      <alignment horizontal="center"/>
    </xf>
    <xf numFmtId="43" fontId="4" fillId="0" borderId="0" xfId="3" applyNumberFormat="1" applyFont="1" applyFill="1" applyBorder="1" applyAlignment="1">
      <alignment horizontal="center"/>
    </xf>
    <xf numFmtId="43" fontId="5" fillId="0" borderId="5" xfId="3" applyNumberFormat="1" applyFont="1" applyFill="1" applyBorder="1"/>
    <xf numFmtId="0" fontId="4" fillId="0" borderId="0" xfId="4" applyFont="1" applyFill="1" applyBorder="1" applyAlignment="1"/>
    <xf numFmtId="164" fontId="4" fillId="0" borderId="0" xfId="3" applyNumberFormat="1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43" fontId="6" fillId="0" borderId="7" xfId="3" applyNumberFormat="1" applyFont="1" applyFill="1" applyBorder="1" applyAlignment="1">
      <alignment horizontal="center" vertical="center" wrapText="1"/>
    </xf>
    <xf numFmtId="43" fontId="6" fillId="0" borderId="10" xfId="3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64" fontId="6" fillId="0" borderId="12" xfId="3" applyNumberFormat="1" applyFont="1" applyFill="1" applyBorder="1" applyAlignment="1">
      <alignment horizontal="center" vertical="center" wrapText="1"/>
    </xf>
    <xf numFmtId="43" fontId="6" fillId="0" borderId="12" xfId="3" applyNumberFormat="1" applyFont="1" applyFill="1" applyBorder="1" applyAlignment="1">
      <alignment horizontal="center" vertical="center" wrapText="1"/>
    </xf>
    <xf numFmtId="43" fontId="6" fillId="0" borderId="13" xfId="3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43" fontId="6" fillId="0" borderId="12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3" fontId="7" fillId="0" borderId="2" xfId="0" applyNumberFormat="1" applyFont="1" applyBorder="1" applyAlignment="1">
      <alignment vertical="top"/>
    </xf>
    <xf numFmtId="4" fontId="7" fillId="0" borderId="2" xfId="0" applyNumberFormat="1" applyFont="1" applyBorder="1" applyAlignment="1">
      <alignment vertical="top"/>
    </xf>
    <xf numFmtId="0" fontId="7" fillId="0" borderId="2" xfId="0" applyFont="1" applyBorder="1"/>
    <xf numFmtId="0" fontId="7" fillId="0" borderId="3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3" fontId="13" fillId="0" borderId="15" xfId="0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0" xfId="0" applyBorder="1"/>
    <xf numFmtId="3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/>
    <xf numFmtId="0" fontId="0" fillId="0" borderId="4" xfId="0" applyBorder="1"/>
    <xf numFmtId="0" fontId="0" fillId="0" borderId="0" xfId="0" applyFill="1" applyBorder="1"/>
    <xf numFmtId="0" fontId="13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4" xfId="0" applyFont="1" applyFill="1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5">
    <cellStyle name="Buena" xfId="4" builtinId="26"/>
    <cellStyle name="Millares" xfId="3" builtinId="3"/>
    <cellStyle name="Millares 3" xfId="2"/>
    <cellStyle name="Normal" xfId="0" builtinId="0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509788</xdr:colOff>
      <xdr:row>0</xdr:row>
      <xdr:rowOff>18475</xdr:rowOff>
    </xdr:from>
    <xdr:to>
      <xdr:col>1</xdr:col>
      <xdr:colOff>660796</xdr:colOff>
      <xdr:row>5</xdr:row>
      <xdr:rowOff>37525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88" y="18475"/>
          <a:ext cx="67488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143625" y="57150"/>
          <a:ext cx="1219200" cy="8763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361950</xdr:colOff>
      <xdr:row>1</xdr:row>
      <xdr:rowOff>57150</xdr:rowOff>
    </xdr:from>
    <xdr:to>
      <xdr:col>8</xdr:col>
      <xdr:colOff>390525</xdr:colOff>
      <xdr:row>4</xdr:row>
      <xdr:rowOff>19050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19075"/>
          <a:ext cx="1819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J15" sqref="J15"/>
    </sheetView>
  </sheetViews>
  <sheetFormatPr baseColWidth="10" defaultColWidth="28.7109375" defaultRowHeight="15" x14ac:dyDescent="0.25"/>
  <cols>
    <col min="1" max="1" width="7.85546875" customWidth="1"/>
    <col min="2" max="2" width="25.42578125" customWidth="1"/>
    <col min="3" max="3" width="12.7109375" customWidth="1"/>
    <col min="4" max="5" width="11.5703125" customWidth="1"/>
    <col min="6" max="7" width="12.85546875" customWidth="1"/>
    <col min="8" max="8" width="14" customWidth="1"/>
    <col min="9" max="9" width="13.85546875" customWidth="1"/>
  </cols>
  <sheetData>
    <row r="1" spans="1:9" x14ac:dyDescent="0.25">
      <c r="A1" s="1"/>
      <c r="B1" s="2" t="s">
        <v>0</v>
      </c>
      <c r="C1" s="2"/>
      <c r="D1" s="2"/>
      <c r="E1" s="2"/>
      <c r="F1" s="2"/>
      <c r="G1" s="2"/>
      <c r="H1" s="3"/>
      <c r="I1" s="4"/>
    </row>
    <row r="2" spans="1:9" x14ac:dyDescent="0.25">
      <c r="A2" s="5"/>
      <c r="B2" s="6" t="s">
        <v>1</v>
      </c>
      <c r="C2" s="6"/>
      <c r="D2" s="6"/>
      <c r="E2" s="6"/>
      <c r="F2" s="6"/>
      <c r="G2" s="6"/>
      <c r="H2" s="7"/>
      <c r="I2" s="8"/>
    </row>
    <row r="3" spans="1:9" x14ac:dyDescent="0.25">
      <c r="A3" s="5"/>
      <c r="B3" s="6" t="s">
        <v>2</v>
      </c>
      <c r="C3" s="6"/>
      <c r="D3" s="6"/>
      <c r="E3" s="6"/>
      <c r="F3" s="6"/>
      <c r="G3" s="6"/>
      <c r="H3" s="7"/>
      <c r="I3" s="8"/>
    </row>
    <row r="4" spans="1:9" x14ac:dyDescent="0.25">
      <c r="A4" s="5"/>
      <c r="B4" s="6" t="s">
        <v>3</v>
      </c>
      <c r="C4" s="6"/>
      <c r="D4" s="6"/>
      <c r="E4" s="6"/>
      <c r="F4" s="6"/>
      <c r="G4" s="6"/>
      <c r="H4" s="7"/>
      <c r="I4" s="8"/>
    </row>
    <row r="5" spans="1:9" x14ac:dyDescent="0.25">
      <c r="A5" s="5"/>
      <c r="B5" s="6" t="s">
        <v>4</v>
      </c>
      <c r="C5" s="6"/>
      <c r="D5" s="6"/>
      <c r="E5" s="6"/>
      <c r="F5" s="6"/>
      <c r="G5" s="6"/>
      <c r="H5" s="7"/>
      <c r="I5" s="8"/>
    </row>
    <row r="6" spans="1:9" ht="15.75" thickBot="1" x14ac:dyDescent="0.3">
      <c r="A6" s="5"/>
      <c r="B6" s="9" t="s">
        <v>5</v>
      </c>
      <c r="C6" s="9"/>
      <c r="D6" s="9"/>
      <c r="E6" s="9"/>
      <c r="F6" s="9"/>
      <c r="G6" s="10"/>
      <c r="H6" s="7"/>
      <c r="I6" s="8"/>
    </row>
    <row r="7" spans="1:9" x14ac:dyDescent="0.25">
      <c r="A7" s="11" t="s">
        <v>6</v>
      </c>
      <c r="B7" s="12" t="s">
        <v>7</v>
      </c>
      <c r="C7" s="12" t="s">
        <v>8</v>
      </c>
      <c r="D7" s="13" t="s">
        <v>9</v>
      </c>
      <c r="E7" s="14"/>
      <c r="F7" s="12" t="s">
        <v>10</v>
      </c>
      <c r="G7" s="15" t="s">
        <v>11</v>
      </c>
      <c r="H7" s="16" t="s">
        <v>12</v>
      </c>
      <c r="I7" s="17" t="s">
        <v>13</v>
      </c>
    </row>
    <row r="8" spans="1:9" x14ac:dyDescent="0.25">
      <c r="A8" s="18"/>
      <c r="B8" s="19"/>
      <c r="C8" s="19"/>
      <c r="D8" s="20" t="s">
        <v>14</v>
      </c>
      <c r="E8" s="20" t="s">
        <v>15</v>
      </c>
      <c r="F8" s="19"/>
      <c r="G8" s="21"/>
      <c r="H8" s="22"/>
      <c r="I8" s="23"/>
    </row>
    <row r="9" spans="1:9" ht="15.75" thickBot="1" x14ac:dyDescent="0.3">
      <c r="A9" s="20">
        <v>1</v>
      </c>
      <c r="B9" s="20">
        <v>2</v>
      </c>
      <c r="C9" s="20">
        <v>3</v>
      </c>
      <c r="D9" s="24">
        <v>4</v>
      </c>
      <c r="E9" s="24"/>
      <c r="F9" s="20">
        <v>5</v>
      </c>
      <c r="G9" s="20">
        <v>6</v>
      </c>
      <c r="H9" s="25" t="s">
        <v>16</v>
      </c>
      <c r="I9" s="25" t="s">
        <v>17</v>
      </c>
    </row>
    <row r="10" spans="1:9" x14ac:dyDescent="0.25">
      <c r="A10" s="26"/>
      <c r="B10" s="27"/>
      <c r="C10" s="28"/>
      <c r="D10" s="28"/>
      <c r="E10" s="28"/>
      <c r="F10" s="28"/>
      <c r="G10" s="29"/>
      <c r="H10" s="30"/>
      <c r="I10" s="31"/>
    </row>
    <row r="11" spans="1:9" x14ac:dyDescent="0.25">
      <c r="A11" s="32" t="s">
        <v>18</v>
      </c>
      <c r="B11" s="33" t="s">
        <v>19</v>
      </c>
      <c r="C11" s="34">
        <f>C12+C73+C80</f>
        <v>168808404792</v>
      </c>
      <c r="D11" s="34">
        <f t="shared" ref="D11:G11" si="0">D12+D73+D80</f>
        <v>24899254679</v>
      </c>
      <c r="E11" s="34">
        <f t="shared" si="0"/>
        <v>0</v>
      </c>
      <c r="F11" s="34">
        <f t="shared" si="0"/>
        <v>193707659471</v>
      </c>
      <c r="G11" s="34">
        <f t="shared" si="0"/>
        <v>2211141204</v>
      </c>
      <c r="H11" s="35">
        <f>G11-F11</f>
        <v>-191496518267</v>
      </c>
      <c r="I11" s="36">
        <f>G11/F11*100</f>
        <v>1.1414836202339382</v>
      </c>
    </row>
    <row r="12" spans="1:9" x14ac:dyDescent="0.25">
      <c r="A12" s="32" t="s">
        <v>20</v>
      </c>
      <c r="B12" s="33" t="s">
        <v>21</v>
      </c>
      <c r="C12" s="34">
        <f>C13+C52+C70</f>
        <v>35379725996</v>
      </c>
      <c r="D12" s="34">
        <f t="shared" ref="D12:G12" si="1">D13+D52+D70</f>
        <v>24899254679</v>
      </c>
      <c r="E12" s="34">
        <f t="shared" si="1"/>
        <v>0</v>
      </c>
      <c r="F12" s="34">
        <f t="shared" si="1"/>
        <v>60278980675</v>
      </c>
      <c r="G12" s="34">
        <f t="shared" si="1"/>
        <v>2211141204</v>
      </c>
      <c r="H12" s="35">
        <f t="shared" ref="H12:H75" si="2">G12-F12</f>
        <v>-58067839471</v>
      </c>
      <c r="I12" s="36">
        <f t="shared" ref="I12:I75" si="3">G12/F12*100</f>
        <v>3.6681794868456441</v>
      </c>
    </row>
    <row r="13" spans="1:9" x14ac:dyDescent="0.25">
      <c r="A13" s="37" t="s">
        <v>22</v>
      </c>
      <c r="B13" s="33" t="s">
        <v>23</v>
      </c>
      <c r="C13" s="34">
        <f>C14+C17+C20+C23+C28+C30+C33+C41+C47+C50</f>
        <v>28186925996</v>
      </c>
      <c r="D13" s="34">
        <f t="shared" ref="D13:G13" si="4">D14+D17+D20+D23+D28+D30+D33+D41+D47+D50</f>
        <v>278000000</v>
      </c>
      <c r="E13" s="34">
        <f t="shared" si="4"/>
        <v>0</v>
      </c>
      <c r="F13" s="34">
        <f t="shared" si="4"/>
        <v>28464925996</v>
      </c>
      <c r="G13" s="34">
        <f t="shared" si="4"/>
        <v>1741211579</v>
      </c>
      <c r="H13" s="35">
        <f t="shared" si="2"/>
        <v>-26723714417</v>
      </c>
      <c r="I13" s="36">
        <f t="shared" si="3"/>
        <v>6.117042353261982</v>
      </c>
    </row>
    <row r="14" spans="1:9" x14ac:dyDescent="0.25">
      <c r="A14" s="38" t="s">
        <v>24</v>
      </c>
      <c r="B14" s="39" t="s">
        <v>25</v>
      </c>
      <c r="C14" s="40">
        <f>C15+C16</f>
        <v>896037061</v>
      </c>
      <c r="D14" s="40">
        <f t="shared" ref="D14:G14" si="5">D15+D16</f>
        <v>0</v>
      </c>
      <c r="E14" s="40">
        <f t="shared" si="5"/>
        <v>0</v>
      </c>
      <c r="F14" s="40">
        <f t="shared" si="5"/>
        <v>896037061</v>
      </c>
      <c r="G14" s="40">
        <f t="shared" si="5"/>
        <v>0</v>
      </c>
      <c r="H14" s="41">
        <f t="shared" si="2"/>
        <v>-896037061</v>
      </c>
      <c r="I14" s="42">
        <f t="shared" si="3"/>
        <v>0</v>
      </c>
    </row>
    <row r="15" spans="1:9" x14ac:dyDescent="0.25">
      <c r="A15" s="43" t="s">
        <v>26</v>
      </c>
      <c r="B15" s="44" t="s">
        <v>27</v>
      </c>
      <c r="C15" s="45">
        <v>844037061</v>
      </c>
      <c r="D15" s="45">
        <v>0</v>
      </c>
      <c r="E15" s="45">
        <v>0</v>
      </c>
      <c r="F15" s="45">
        <v>844037061</v>
      </c>
      <c r="G15" s="45">
        <v>0</v>
      </c>
      <c r="H15" s="46">
        <f t="shared" si="2"/>
        <v>-844037061</v>
      </c>
      <c r="I15" s="47">
        <f t="shared" si="3"/>
        <v>0</v>
      </c>
    </row>
    <row r="16" spans="1:9" x14ac:dyDescent="0.25">
      <c r="A16" s="43" t="s">
        <v>28</v>
      </c>
      <c r="B16" s="44" t="s">
        <v>29</v>
      </c>
      <c r="C16" s="45">
        <v>52000000</v>
      </c>
      <c r="D16" s="45">
        <v>0</v>
      </c>
      <c r="E16" s="45">
        <v>0</v>
      </c>
      <c r="F16" s="45">
        <v>52000000</v>
      </c>
      <c r="G16" s="45">
        <v>0</v>
      </c>
      <c r="H16" s="46">
        <f t="shared" si="2"/>
        <v>-52000000</v>
      </c>
      <c r="I16" s="47">
        <f t="shared" si="3"/>
        <v>0</v>
      </c>
    </row>
    <row r="17" spans="1:9" x14ac:dyDescent="0.25">
      <c r="A17" s="38" t="s">
        <v>30</v>
      </c>
      <c r="B17" s="39" t="s">
        <v>31</v>
      </c>
      <c r="C17" s="40">
        <f>C18+C19</f>
        <v>9356988935</v>
      </c>
      <c r="D17" s="40">
        <f t="shared" ref="D17:G17" si="6">D18+D19</f>
        <v>0</v>
      </c>
      <c r="E17" s="40">
        <f t="shared" si="6"/>
        <v>0</v>
      </c>
      <c r="F17" s="40">
        <f t="shared" si="6"/>
        <v>9356988935</v>
      </c>
      <c r="G17" s="40">
        <f t="shared" si="6"/>
        <v>340492544.54999995</v>
      </c>
      <c r="H17" s="41">
        <f t="shared" si="2"/>
        <v>-9016496390.4500008</v>
      </c>
      <c r="I17" s="42">
        <f t="shared" si="3"/>
        <v>3.6389114801277676</v>
      </c>
    </row>
    <row r="18" spans="1:9" x14ac:dyDescent="0.25">
      <c r="A18" s="43" t="s">
        <v>32</v>
      </c>
      <c r="B18" s="44" t="s">
        <v>33</v>
      </c>
      <c r="C18" s="45">
        <v>4939790501</v>
      </c>
      <c r="D18" s="45">
        <v>0</v>
      </c>
      <c r="E18" s="45">
        <v>0</v>
      </c>
      <c r="F18" s="45">
        <v>4939790501</v>
      </c>
      <c r="G18" s="45">
        <v>221515248.16999999</v>
      </c>
      <c r="H18" s="46">
        <f t="shared" si="2"/>
        <v>-4718275252.8299999</v>
      </c>
      <c r="I18" s="47">
        <f t="shared" si="3"/>
        <v>4.4843045089697009</v>
      </c>
    </row>
    <row r="19" spans="1:9" x14ac:dyDescent="0.25">
      <c r="A19" s="43" t="s">
        <v>34</v>
      </c>
      <c r="B19" s="44" t="s">
        <v>35</v>
      </c>
      <c r="C19" s="45">
        <v>4417198434</v>
      </c>
      <c r="D19" s="45">
        <v>0</v>
      </c>
      <c r="E19" s="45">
        <v>0</v>
      </c>
      <c r="F19" s="45">
        <v>4417198434</v>
      </c>
      <c r="G19" s="45">
        <v>118977296.38</v>
      </c>
      <c r="H19" s="46">
        <f t="shared" si="2"/>
        <v>-4298221137.6199999</v>
      </c>
      <c r="I19" s="47">
        <f t="shared" si="3"/>
        <v>2.6935012804543614</v>
      </c>
    </row>
    <row r="20" spans="1:9" x14ac:dyDescent="0.25">
      <c r="A20" s="38" t="s">
        <v>36</v>
      </c>
      <c r="B20" s="39" t="s">
        <v>37</v>
      </c>
      <c r="C20" s="40">
        <f>C21+C22</f>
        <v>5616000000</v>
      </c>
      <c r="D20" s="40">
        <f t="shared" ref="D20:G20" si="7">D21+D22</f>
        <v>0</v>
      </c>
      <c r="E20" s="40">
        <f t="shared" si="7"/>
        <v>0</v>
      </c>
      <c r="F20" s="40">
        <f t="shared" si="7"/>
        <v>5616000000</v>
      </c>
      <c r="G20" s="40">
        <f t="shared" si="7"/>
        <v>20603746.260000002</v>
      </c>
      <c r="H20" s="41">
        <f t="shared" si="2"/>
        <v>-5595396253.7399998</v>
      </c>
      <c r="I20" s="42">
        <f t="shared" si="3"/>
        <v>0.36687582371794875</v>
      </c>
    </row>
    <row r="21" spans="1:9" x14ac:dyDescent="0.25">
      <c r="A21" s="43" t="s">
        <v>38</v>
      </c>
      <c r="B21" s="44" t="s">
        <v>39</v>
      </c>
      <c r="C21" s="45">
        <v>3328000000</v>
      </c>
      <c r="D21" s="45">
        <v>0</v>
      </c>
      <c r="E21" s="45">
        <v>0</v>
      </c>
      <c r="F21" s="45">
        <v>3328000000</v>
      </c>
      <c r="G21" s="45">
        <v>20603746.260000002</v>
      </c>
      <c r="H21" s="46">
        <f t="shared" si="2"/>
        <v>-3307396253.7399998</v>
      </c>
      <c r="I21" s="47">
        <f t="shared" si="3"/>
        <v>0.61910295252403846</v>
      </c>
    </row>
    <row r="22" spans="1:9" x14ac:dyDescent="0.25">
      <c r="A22" s="43" t="s">
        <v>40</v>
      </c>
      <c r="B22" s="44" t="s">
        <v>41</v>
      </c>
      <c r="C22" s="45">
        <v>2288000000</v>
      </c>
      <c r="D22" s="45">
        <v>0</v>
      </c>
      <c r="E22" s="45">
        <v>0</v>
      </c>
      <c r="F22" s="45">
        <v>2288000000</v>
      </c>
      <c r="G22" s="45">
        <v>0</v>
      </c>
      <c r="H22" s="46">
        <f t="shared" si="2"/>
        <v>-2288000000</v>
      </c>
      <c r="I22" s="47">
        <f t="shared" si="3"/>
        <v>0</v>
      </c>
    </row>
    <row r="23" spans="1:9" x14ac:dyDescent="0.25">
      <c r="A23" s="38" t="s">
        <v>42</v>
      </c>
      <c r="B23" s="39" t="s">
        <v>43</v>
      </c>
      <c r="C23" s="40">
        <f>C24+C25+C26+C27</f>
        <v>3008000000</v>
      </c>
      <c r="D23" s="40">
        <f t="shared" ref="D23:G23" si="8">D24+D25+D26+D27</f>
        <v>0</v>
      </c>
      <c r="E23" s="40">
        <f t="shared" si="8"/>
        <v>0</v>
      </c>
      <c r="F23" s="40">
        <f t="shared" si="8"/>
        <v>3008000000</v>
      </c>
      <c r="G23" s="40">
        <f t="shared" si="8"/>
        <v>6057616</v>
      </c>
      <c r="H23" s="41">
        <f t="shared" si="2"/>
        <v>-3001942384</v>
      </c>
      <c r="I23" s="42">
        <f t="shared" si="3"/>
        <v>0.20138351063829787</v>
      </c>
    </row>
    <row r="24" spans="1:9" x14ac:dyDescent="0.25">
      <c r="A24" s="43" t="s">
        <v>44</v>
      </c>
      <c r="B24" s="44" t="s">
        <v>45</v>
      </c>
      <c r="C24" s="45">
        <v>1560000000</v>
      </c>
      <c r="D24" s="45">
        <v>0</v>
      </c>
      <c r="E24" s="45">
        <v>0</v>
      </c>
      <c r="F24" s="45">
        <v>1560000000</v>
      </c>
      <c r="G24" s="45">
        <v>4932616</v>
      </c>
      <c r="H24" s="46">
        <f t="shared" si="2"/>
        <v>-1555067384</v>
      </c>
      <c r="I24" s="47">
        <f t="shared" si="3"/>
        <v>0.31619333333333333</v>
      </c>
    </row>
    <row r="25" spans="1:9" x14ac:dyDescent="0.25">
      <c r="A25" s="43" t="s">
        <v>46</v>
      </c>
      <c r="B25" s="44" t="s">
        <v>47</v>
      </c>
      <c r="C25" s="45">
        <v>1248000000</v>
      </c>
      <c r="D25" s="45">
        <v>0</v>
      </c>
      <c r="E25" s="45">
        <v>0</v>
      </c>
      <c r="F25" s="45">
        <v>1248000000</v>
      </c>
      <c r="G25" s="45">
        <v>1125000</v>
      </c>
      <c r="H25" s="46">
        <f t="shared" si="2"/>
        <v>-1246875000</v>
      </c>
      <c r="I25" s="47">
        <f t="shared" si="3"/>
        <v>9.0144230769230768E-2</v>
      </c>
    </row>
    <row r="26" spans="1:9" x14ac:dyDescent="0.25">
      <c r="A26" s="43" t="s">
        <v>48</v>
      </c>
      <c r="B26" s="44" t="s">
        <v>49</v>
      </c>
      <c r="C26" s="45">
        <v>150000000</v>
      </c>
      <c r="D26" s="45">
        <v>0</v>
      </c>
      <c r="E26" s="45">
        <v>0</v>
      </c>
      <c r="F26" s="45">
        <v>150000000</v>
      </c>
      <c r="G26" s="45">
        <v>0</v>
      </c>
      <c r="H26" s="46">
        <f t="shared" si="2"/>
        <v>-150000000</v>
      </c>
      <c r="I26" s="47">
        <f t="shared" si="3"/>
        <v>0</v>
      </c>
    </row>
    <row r="27" spans="1:9" x14ac:dyDescent="0.25">
      <c r="A27" s="38" t="s">
        <v>50</v>
      </c>
      <c r="B27" s="39" t="s">
        <v>51</v>
      </c>
      <c r="C27" s="40">
        <v>50000000</v>
      </c>
      <c r="D27" s="40">
        <v>0</v>
      </c>
      <c r="E27" s="40">
        <v>0</v>
      </c>
      <c r="F27" s="40">
        <v>50000000</v>
      </c>
      <c r="G27" s="40">
        <v>0</v>
      </c>
      <c r="H27" s="41">
        <f t="shared" si="2"/>
        <v>-50000000</v>
      </c>
      <c r="I27" s="42">
        <f t="shared" si="3"/>
        <v>0</v>
      </c>
    </row>
    <row r="28" spans="1:9" x14ac:dyDescent="0.25">
      <c r="A28" s="38" t="s">
        <v>52</v>
      </c>
      <c r="B28" s="39" t="s">
        <v>53</v>
      </c>
      <c r="C28" s="40">
        <f>C29</f>
        <v>2184000000</v>
      </c>
      <c r="D28" s="40">
        <f t="shared" ref="D28:G28" si="9">D29</f>
        <v>0</v>
      </c>
      <c r="E28" s="40">
        <f t="shared" si="9"/>
        <v>0</v>
      </c>
      <c r="F28" s="40">
        <f t="shared" si="9"/>
        <v>2184000000</v>
      </c>
      <c r="G28" s="40">
        <f t="shared" si="9"/>
        <v>75797495.189999998</v>
      </c>
      <c r="H28" s="41">
        <f t="shared" si="2"/>
        <v>-2108202504.8099999</v>
      </c>
      <c r="I28" s="42">
        <f t="shared" si="3"/>
        <v>3.4705812815934065</v>
      </c>
    </row>
    <row r="29" spans="1:9" ht="22.5" x14ac:dyDescent="0.25">
      <c r="A29" s="43" t="s">
        <v>54</v>
      </c>
      <c r="B29" s="44" t="s">
        <v>55</v>
      </c>
      <c r="C29" s="45">
        <v>2184000000</v>
      </c>
      <c r="D29" s="45">
        <v>0</v>
      </c>
      <c r="E29" s="45">
        <v>0</v>
      </c>
      <c r="F29" s="45">
        <v>2184000000</v>
      </c>
      <c r="G29" s="45">
        <v>75797495.189999998</v>
      </c>
      <c r="H29" s="46">
        <f t="shared" si="2"/>
        <v>-2108202504.8099999</v>
      </c>
      <c r="I29" s="47">
        <f t="shared" si="3"/>
        <v>3.4705812815934065</v>
      </c>
    </row>
    <row r="30" spans="1:9" ht="22.5" x14ac:dyDescent="0.25">
      <c r="A30" s="38" t="s">
        <v>56</v>
      </c>
      <c r="B30" s="39" t="s">
        <v>57</v>
      </c>
      <c r="C30" s="40">
        <f>C31+C32</f>
        <v>0</v>
      </c>
      <c r="D30" s="40">
        <f t="shared" ref="D30:G30" si="10">D31+D32</f>
        <v>278000000</v>
      </c>
      <c r="E30" s="40">
        <f t="shared" si="10"/>
        <v>0</v>
      </c>
      <c r="F30" s="40">
        <f t="shared" si="10"/>
        <v>278000000</v>
      </c>
      <c r="G30" s="40">
        <f t="shared" si="10"/>
        <v>0</v>
      </c>
      <c r="H30" s="41">
        <f t="shared" si="2"/>
        <v>-278000000</v>
      </c>
      <c r="I30" s="42">
        <f t="shared" si="3"/>
        <v>0</v>
      </c>
    </row>
    <row r="31" spans="1:9" ht="22.5" x14ac:dyDescent="0.25">
      <c r="A31" s="43" t="s">
        <v>58</v>
      </c>
      <c r="B31" s="44" t="s">
        <v>59</v>
      </c>
      <c r="C31" s="45">
        <v>0</v>
      </c>
      <c r="D31" s="45">
        <v>253000000</v>
      </c>
      <c r="E31" s="45">
        <v>0</v>
      </c>
      <c r="F31" s="45">
        <v>253000000</v>
      </c>
      <c r="G31" s="45">
        <v>0</v>
      </c>
      <c r="H31" s="46">
        <f t="shared" si="2"/>
        <v>-253000000</v>
      </c>
      <c r="I31" s="47">
        <f t="shared" si="3"/>
        <v>0</v>
      </c>
    </row>
    <row r="32" spans="1:9" ht="22.5" x14ac:dyDescent="0.25">
      <c r="A32" s="43" t="s">
        <v>60</v>
      </c>
      <c r="B32" s="44" t="s">
        <v>61</v>
      </c>
      <c r="C32" s="45">
        <v>0</v>
      </c>
      <c r="D32" s="45">
        <v>25000000</v>
      </c>
      <c r="E32" s="45">
        <v>0</v>
      </c>
      <c r="F32" s="45">
        <v>25000000</v>
      </c>
      <c r="G32" s="45">
        <v>0</v>
      </c>
      <c r="H32" s="46">
        <f t="shared" si="2"/>
        <v>-25000000</v>
      </c>
      <c r="I32" s="47">
        <f t="shared" si="3"/>
        <v>0</v>
      </c>
    </row>
    <row r="33" spans="1:9" x14ac:dyDescent="0.25">
      <c r="A33" s="38" t="s">
        <v>62</v>
      </c>
      <c r="B33" s="39" t="s">
        <v>63</v>
      </c>
      <c r="C33" s="40">
        <f>C34+C35+C36+C37+C38+C39+C40</f>
        <v>522300000</v>
      </c>
      <c r="D33" s="40">
        <f t="shared" ref="D33:G33" si="11">D34+D35+D36+D37+D38+D39+D40</f>
        <v>0</v>
      </c>
      <c r="E33" s="40">
        <f t="shared" si="11"/>
        <v>0</v>
      </c>
      <c r="F33" s="40">
        <f t="shared" si="11"/>
        <v>522300000</v>
      </c>
      <c r="G33" s="40">
        <f t="shared" si="11"/>
        <v>73438880</v>
      </c>
      <c r="H33" s="41">
        <f t="shared" si="2"/>
        <v>-448861120</v>
      </c>
      <c r="I33" s="42">
        <f t="shared" si="3"/>
        <v>14.060670112961898</v>
      </c>
    </row>
    <row r="34" spans="1:9" x14ac:dyDescent="0.25">
      <c r="A34" s="43" t="s">
        <v>64</v>
      </c>
      <c r="B34" s="44" t="s">
        <v>65</v>
      </c>
      <c r="C34" s="45">
        <v>500000</v>
      </c>
      <c r="D34" s="45">
        <v>0</v>
      </c>
      <c r="E34" s="45">
        <v>0</v>
      </c>
      <c r="F34" s="45">
        <v>500000</v>
      </c>
      <c r="G34" s="45">
        <v>0</v>
      </c>
      <c r="H34" s="46">
        <f t="shared" si="2"/>
        <v>-500000</v>
      </c>
      <c r="I34" s="47">
        <f t="shared" si="3"/>
        <v>0</v>
      </c>
    </row>
    <row r="35" spans="1:9" x14ac:dyDescent="0.25">
      <c r="A35" s="43" t="s">
        <v>66</v>
      </c>
      <c r="B35" s="44" t="s">
        <v>67</v>
      </c>
      <c r="C35" s="45">
        <v>170000000</v>
      </c>
      <c r="D35" s="45">
        <v>0</v>
      </c>
      <c r="E35" s="45">
        <v>0</v>
      </c>
      <c r="F35" s="45">
        <v>170000000</v>
      </c>
      <c r="G35" s="45">
        <v>0</v>
      </c>
      <c r="H35" s="46">
        <f t="shared" si="2"/>
        <v>-170000000</v>
      </c>
      <c r="I35" s="47">
        <f t="shared" si="3"/>
        <v>0</v>
      </c>
    </row>
    <row r="36" spans="1:9" x14ac:dyDescent="0.25">
      <c r="A36" s="43" t="s">
        <v>68</v>
      </c>
      <c r="B36" s="44" t="s">
        <v>69</v>
      </c>
      <c r="C36" s="45">
        <v>60000000</v>
      </c>
      <c r="D36" s="45">
        <v>0</v>
      </c>
      <c r="E36" s="45">
        <v>0</v>
      </c>
      <c r="F36" s="45">
        <v>60000000</v>
      </c>
      <c r="G36" s="45">
        <v>3000</v>
      </c>
      <c r="H36" s="46">
        <f t="shared" si="2"/>
        <v>-59997000</v>
      </c>
      <c r="I36" s="47">
        <f t="shared" si="3"/>
        <v>5.0000000000000001E-3</v>
      </c>
    </row>
    <row r="37" spans="1:9" ht="15.75" thickBot="1" x14ac:dyDescent="0.3">
      <c r="A37" s="48" t="s">
        <v>70</v>
      </c>
      <c r="B37" s="49" t="s">
        <v>71</v>
      </c>
      <c r="C37" s="50">
        <v>100000000</v>
      </c>
      <c r="D37" s="50">
        <v>0</v>
      </c>
      <c r="E37" s="50">
        <v>0</v>
      </c>
      <c r="F37" s="50">
        <v>100000000</v>
      </c>
      <c r="G37" s="50">
        <v>1020000</v>
      </c>
      <c r="H37" s="51">
        <f t="shared" si="2"/>
        <v>-98980000</v>
      </c>
      <c r="I37" s="52">
        <f t="shared" si="3"/>
        <v>1.02</v>
      </c>
    </row>
    <row r="38" spans="1:9" x14ac:dyDescent="0.25">
      <c r="A38" s="53" t="s">
        <v>72</v>
      </c>
      <c r="B38" s="54" t="s">
        <v>73</v>
      </c>
      <c r="C38" s="55">
        <v>176800000</v>
      </c>
      <c r="D38" s="55">
        <v>0</v>
      </c>
      <c r="E38" s="55">
        <v>0</v>
      </c>
      <c r="F38" s="55">
        <v>176800000</v>
      </c>
      <c r="G38" s="55">
        <v>72415880</v>
      </c>
      <c r="H38" s="56">
        <f t="shared" si="2"/>
        <v>-104384120</v>
      </c>
      <c r="I38" s="57">
        <f t="shared" si="3"/>
        <v>40.959208144796378</v>
      </c>
    </row>
    <row r="39" spans="1:9" x14ac:dyDescent="0.25">
      <c r="A39" s="43" t="s">
        <v>74</v>
      </c>
      <c r="B39" s="44" t="s">
        <v>75</v>
      </c>
      <c r="C39" s="45">
        <v>5000000</v>
      </c>
      <c r="D39" s="45">
        <v>0</v>
      </c>
      <c r="E39" s="45">
        <v>0</v>
      </c>
      <c r="F39" s="45">
        <v>5000000</v>
      </c>
      <c r="G39" s="45">
        <v>0</v>
      </c>
      <c r="H39" s="46">
        <f t="shared" si="2"/>
        <v>-5000000</v>
      </c>
      <c r="I39" s="47">
        <f t="shared" si="3"/>
        <v>0</v>
      </c>
    </row>
    <row r="40" spans="1:9" x14ac:dyDescent="0.25">
      <c r="A40" s="43" t="s">
        <v>76</v>
      </c>
      <c r="B40" s="44" t="s">
        <v>77</v>
      </c>
      <c r="C40" s="45">
        <v>10000000</v>
      </c>
      <c r="D40" s="45">
        <v>0</v>
      </c>
      <c r="E40" s="45">
        <v>0</v>
      </c>
      <c r="F40" s="45">
        <v>10000000</v>
      </c>
      <c r="G40" s="45">
        <v>0</v>
      </c>
      <c r="H40" s="46">
        <f t="shared" si="2"/>
        <v>-10000000</v>
      </c>
      <c r="I40" s="47">
        <f t="shared" si="3"/>
        <v>0</v>
      </c>
    </row>
    <row r="41" spans="1:9" x14ac:dyDescent="0.25">
      <c r="A41" s="38" t="s">
        <v>78</v>
      </c>
      <c r="B41" s="39" t="s">
        <v>79</v>
      </c>
      <c r="C41" s="40">
        <f>C42+C43+C44+C45+C46</f>
        <v>90000000</v>
      </c>
      <c r="D41" s="40">
        <f t="shared" ref="D41:G41" si="12">D42+D43+D44+D45+D46</f>
        <v>0</v>
      </c>
      <c r="E41" s="40">
        <f t="shared" si="12"/>
        <v>0</v>
      </c>
      <c r="F41" s="40">
        <f t="shared" si="12"/>
        <v>90000000</v>
      </c>
      <c r="G41" s="40">
        <f t="shared" si="12"/>
        <v>12041819</v>
      </c>
      <c r="H41" s="41">
        <f t="shared" si="2"/>
        <v>-77958181</v>
      </c>
      <c r="I41" s="42">
        <f t="shared" si="3"/>
        <v>13.379798888888889</v>
      </c>
    </row>
    <row r="42" spans="1:9" x14ac:dyDescent="0.25">
      <c r="A42" s="43" t="s">
        <v>80</v>
      </c>
      <c r="B42" s="44" t="s">
        <v>81</v>
      </c>
      <c r="C42" s="45">
        <v>15000000</v>
      </c>
      <c r="D42" s="45">
        <v>0</v>
      </c>
      <c r="E42" s="45">
        <v>0</v>
      </c>
      <c r="F42" s="45">
        <v>15000000</v>
      </c>
      <c r="G42" s="45">
        <v>215000</v>
      </c>
      <c r="H42" s="46">
        <f t="shared" si="2"/>
        <v>-14785000</v>
      </c>
      <c r="I42" s="47">
        <f t="shared" si="3"/>
        <v>1.4333333333333333</v>
      </c>
    </row>
    <row r="43" spans="1:9" x14ac:dyDescent="0.25">
      <c r="A43" s="43" t="s">
        <v>82</v>
      </c>
      <c r="B43" s="44" t="s">
        <v>83</v>
      </c>
      <c r="C43" s="45">
        <v>50000000</v>
      </c>
      <c r="D43" s="45">
        <v>0</v>
      </c>
      <c r="E43" s="45">
        <v>0</v>
      </c>
      <c r="F43" s="45">
        <v>50000000</v>
      </c>
      <c r="G43" s="45">
        <v>11651819</v>
      </c>
      <c r="H43" s="46">
        <f t="shared" si="2"/>
        <v>-38348181</v>
      </c>
      <c r="I43" s="47">
        <f t="shared" si="3"/>
        <v>23.303637999999999</v>
      </c>
    </row>
    <row r="44" spans="1:9" x14ac:dyDescent="0.25">
      <c r="A44" s="43" t="s">
        <v>84</v>
      </c>
      <c r="B44" s="44" t="s">
        <v>85</v>
      </c>
      <c r="C44" s="45">
        <v>20000000</v>
      </c>
      <c r="D44" s="45">
        <v>0</v>
      </c>
      <c r="E44" s="45">
        <v>0</v>
      </c>
      <c r="F44" s="45">
        <v>20000000</v>
      </c>
      <c r="G44" s="45">
        <v>15000</v>
      </c>
      <c r="H44" s="46">
        <f t="shared" si="2"/>
        <v>-19985000</v>
      </c>
      <c r="I44" s="47">
        <f t="shared" si="3"/>
        <v>7.4999999999999997E-2</v>
      </c>
    </row>
    <row r="45" spans="1:9" x14ac:dyDescent="0.25">
      <c r="A45" s="43" t="s">
        <v>86</v>
      </c>
      <c r="B45" s="44" t="s">
        <v>87</v>
      </c>
      <c r="C45" s="45">
        <v>0</v>
      </c>
      <c r="D45" s="45">
        <v>0</v>
      </c>
      <c r="E45" s="45">
        <v>0</v>
      </c>
      <c r="F45" s="45">
        <v>0</v>
      </c>
      <c r="G45" s="45">
        <v>160000</v>
      </c>
      <c r="H45" s="46">
        <f t="shared" si="2"/>
        <v>160000</v>
      </c>
      <c r="I45" s="58">
        <v>0</v>
      </c>
    </row>
    <row r="46" spans="1:9" x14ac:dyDescent="0.25">
      <c r="A46" s="43" t="s">
        <v>88</v>
      </c>
      <c r="B46" s="44" t="s">
        <v>89</v>
      </c>
      <c r="C46" s="45">
        <v>5000000</v>
      </c>
      <c r="D46" s="45">
        <v>0</v>
      </c>
      <c r="E46" s="45">
        <v>0</v>
      </c>
      <c r="F46" s="45">
        <v>5000000</v>
      </c>
      <c r="G46" s="45">
        <v>0</v>
      </c>
      <c r="H46" s="46">
        <f t="shared" si="2"/>
        <v>-5000000</v>
      </c>
      <c r="I46" s="47">
        <f t="shared" si="3"/>
        <v>0</v>
      </c>
    </row>
    <row r="47" spans="1:9" x14ac:dyDescent="0.25">
      <c r="A47" s="38" t="s">
        <v>90</v>
      </c>
      <c r="B47" s="39" t="s">
        <v>91</v>
      </c>
      <c r="C47" s="40">
        <f>C48+C49</f>
        <v>113600000</v>
      </c>
      <c r="D47" s="40">
        <f t="shared" ref="D47:G47" si="13">D48+D49</f>
        <v>0</v>
      </c>
      <c r="E47" s="40">
        <f t="shared" si="13"/>
        <v>0</v>
      </c>
      <c r="F47" s="40">
        <f t="shared" si="13"/>
        <v>113600000</v>
      </c>
      <c r="G47" s="40">
        <f t="shared" si="13"/>
        <v>7017600</v>
      </c>
      <c r="H47" s="41">
        <f t="shared" si="2"/>
        <v>-106582400</v>
      </c>
      <c r="I47" s="42">
        <f t="shared" si="3"/>
        <v>6.1774647887323946</v>
      </c>
    </row>
    <row r="48" spans="1:9" x14ac:dyDescent="0.25">
      <c r="A48" s="43" t="s">
        <v>92</v>
      </c>
      <c r="B48" s="44" t="s">
        <v>93</v>
      </c>
      <c r="C48" s="45">
        <v>93600000</v>
      </c>
      <c r="D48" s="45">
        <v>0</v>
      </c>
      <c r="E48" s="45">
        <v>0</v>
      </c>
      <c r="F48" s="45">
        <v>93600000</v>
      </c>
      <c r="G48" s="45">
        <v>7017600</v>
      </c>
      <c r="H48" s="46">
        <f t="shared" si="2"/>
        <v>-86582400</v>
      </c>
      <c r="I48" s="47">
        <f t="shared" si="3"/>
        <v>7.4974358974358974</v>
      </c>
    </row>
    <row r="49" spans="1:9" x14ac:dyDescent="0.25">
      <c r="A49" s="43" t="s">
        <v>94</v>
      </c>
      <c r="B49" s="44" t="s">
        <v>95</v>
      </c>
      <c r="C49" s="45">
        <v>20000000</v>
      </c>
      <c r="D49" s="45">
        <v>0</v>
      </c>
      <c r="E49" s="45">
        <v>0</v>
      </c>
      <c r="F49" s="45">
        <v>20000000</v>
      </c>
      <c r="G49" s="45">
        <v>0</v>
      </c>
      <c r="H49" s="46">
        <f t="shared" si="2"/>
        <v>-20000000</v>
      </c>
      <c r="I49" s="47">
        <f t="shared" si="3"/>
        <v>0</v>
      </c>
    </row>
    <row r="50" spans="1:9" x14ac:dyDescent="0.25">
      <c r="A50" s="38" t="s">
        <v>96</v>
      </c>
      <c r="B50" s="39" t="s">
        <v>97</v>
      </c>
      <c r="C50" s="40">
        <f>C51</f>
        <v>6400000000</v>
      </c>
      <c r="D50" s="40">
        <f t="shared" ref="D50:G50" si="14">D51</f>
        <v>0</v>
      </c>
      <c r="E50" s="40">
        <f t="shared" si="14"/>
        <v>0</v>
      </c>
      <c r="F50" s="40">
        <f t="shared" si="14"/>
        <v>6400000000</v>
      </c>
      <c r="G50" s="40">
        <f t="shared" si="14"/>
        <v>1205761878</v>
      </c>
      <c r="H50" s="41">
        <f t="shared" si="2"/>
        <v>-5194238122</v>
      </c>
      <c r="I50" s="42">
        <f t="shared" si="3"/>
        <v>18.84002934375</v>
      </c>
    </row>
    <row r="51" spans="1:9" ht="22.5" x14ac:dyDescent="0.25">
      <c r="A51" s="32" t="s">
        <v>98</v>
      </c>
      <c r="B51" s="33" t="s">
        <v>99</v>
      </c>
      <c r="C51" s="34">
        <v>6400000000</v>
      </c>
      <c r="D51" s="34">
        <v>0</v>
      </c>
      <c r="E51" s="34">
        <v>0</v>
      </c>
      <c r="F51" s="34">
        <v>6400000000</v>
      </c>
      <c r="G51" s="34">
        <v>1205761878</v>
      </c>
      <c r="H51" s="35">
        <f t="shared" si="2"/>
        <v>-5194238122</v>
      </c>
      <c r="I51" s="36">
        <f t="shared" si="3"/>
        <v>18.84002934375</v>
      </c>
    </row>
    <row r="52" spans="1:9" x14ac:dyDescent="0.25">
      <c r="A52" s="32" t="s">
        <v>100</v>
      </c>
      <c r="B52" s="33" t="s">
        <v>101</v>
      </c>
      <c r="C52" s="34">
        <f>C53+C64+C66+C68</f>
        <v>1722400000</v>
      </c>
      <c r="D52" s="34">
        <f t="shared" ref="D52:G52" si="15">D53+D64+D66+D68</f>
        <v>24621254679</v>
      </c>
      <c r="E52" s="34">
        <f t="shared" si="15"/>
        <v>0</v>
      </c>
      <c r="F52" s="34">
        <f t="shared" si="15"/>
        <v>26343654679</v>
      </c>
      <c r="G52" s="34">
        <f t="shared" si="15"/>
        <v>93140</v>
      </c>
      <c r="H52" s="35">
        <f t="shared" si="2"/>
        <v>-26343561539</v>
      </c>
      <c r="I52" s="36">
        <f t="shared" si="3"/>
        <v>3.5355762567844124E-4</v>
      </c>
    </row>
    <row r="53" spans="1:9" x14ac:dyDescent="0.25">
      <c r="A53" s="38" t="s">
        <v>102</v>
      </c>
      <c r="B53" s="39" t="s">
        <v>103</v>
      </c>
      <c r="C53" s="40">
        <f>C54+C55+C56+C57+C58+C59+C60+C61+C62+C63</f>
        <v>0</v>
      </c>
      <c r="D53" s="40">
        <f t="shared" ref="D53:G53" si="16">D54+D55+D56+D57+D58+D59+D60+D61+D62+D63</f>
        <v>24621254679</v>
      </c>
      <c r="E53" s="40">
        <f t="shared" si="16"/>
        <v>0</v>
      </c>
      <c r="F53" s="40">
        <f t="shared" si="16"/>
        <v>24621254679</v>
      </c>
      <c r="G53" s="40">
        <f t="shared" si="16"/>
        <v>0</v>
      </c>
      <c r="H53" s="41">
        <f t="shared" si="2"/>
        <v>-24621254679</v>
      </c>
      <c r="I53" s="42">
        <f t="shared" si="3"/>
        <v>0</v>
      </c>
    </row>
    <row r="54" spans="1:9" ht="22.5" x14ac:dyDescent="0.25">
      <c r="A54" s="43" t="s">
        <v>104</v>
      </c>
      <c r="B54" s="44" t="s">
        <v>105</v>
      </c>
      <c r="C54" s="45">
        <v>0</v>
      </c>
      <c r="D54" s="45">
        <v>361229955</v>
      </c>
      <c r="E54" s="45">
        <v>0</v>
      </c>
      <c r="F54" s="45">
        <v>361229955</v>
      </c>
      <c r="G54" s="45">
        <v>0</v>
      </c>
      <c r="H54" s="46">
        <f t="shared" si="2"/>
        <v>-361229955</v>
      </c>
      <c r="I54" s="47">
        <f t="shared" si="3"/>
        <v>0</v>
      </c>
    </row>
    <row r="55" spans="1:9" ht="22.5" x14ac:dyDescent="0.25">
      <c r="A55" s="43" t="s">
        <v>106</v>
      </c>
      <c r="B55" s="44" t="s">
        <v>107</v>
      </c>
      <c r="C55" s="45">
        <v>0</v>
      </c>
      <c r="D55" s="45">
        <v>10622937828</v>
      </c>
      <c r="E55" s="45">
        <v>0</v>
      </c>
      <c r="F55" s="45">
        <v>10622937828</v>
      </c>
      <c r="G55" s="45">
        <v>0</v>
      </c>
      <c r="H55" s="46">
        <f t="shared" si="2"/>
        <v>-10622937828</v>
      </c>
      <c r="I55" s="47">
        <f t="shared" si="3"/>
        <v>0</v>
      </c>
    </row>
    <row r="56" spans="1:9" x14ac:dyDescent="0.25">
      <c r="A56" s="43" t="s">
        <v>108</v>
      </c>
      <c r="B56" s="44" t="s">
        <v>109</v>
      </c>
      <c r="C56" s="45">
        <v>0</v>
      </c>
      <c r="D56" s="45">
        <v>638393663</v>
      </c>
      <c r="E56" s="45">
        <v>0</v>
      </c>
      <c r="F56" s="45">
        <v>638393663</v>
      </c>
      <c r="G56" s="45">
        <v>0</v>
      </c>
      <c r="H56" s="46">
        <f t="shared" si="2"/>
        <v>-638393663</v>
      </c>
      <c r="I56" s="47">
        <f t="shared" si="3"/>
        <v>0</v>
      </c>
    </row>
    <row r="57" spans="1:9" ht="22.5" x14ac:dyDescent="0.25">
      <c r="A57" s="43" t="s">
        <v>110</v>
      </c>
      <c r="B57" s="44" t="s">
        <v>111</v>
      </c>
      <c r="C57" s="45">
        <v>0</v>
      </c>
      <c r="D57" s="45">
        <v>3386498713</v>
      </c>
      <c r="E57" s="45">
        <v>0</v>
      </c>
      <c r="F57" s="45">
        <v>3386498713</v>
      </c>
      <c r="G57" s="45">
        <v>0</v>
      </c>
      <c r="H57" s="46">
        <f t="shared" si="2"/>
        <v>-3386498713</v>
      </c>
      <c r="I57" s="47">
        <f t="shared" si="3"/>
        <v>0</v>
      </c>
    </row>
    <row r="58" spans="1:9" ht="22.5" x14ac:dyDescent="0.25">
      <c r="A58" s="43" t="s">
        <v>112</v>
      </c>
      <c r="B58" s="44" t="s">
        <v>113</v>
      </c>
      <c r="C58" s="45">
        <v>0</v>
      </c>
      <c r="D58" s="45">
        <v>24823911</v>
      </c>
      <c r="E58" s="45">
        <v>0</v>
      </c>
      <c r="F58" s="45">
        <v>24823911</v>
      </c>
      <c r="G58" s="45">
        <v>0</v>
      </c>
      <c r="H58" s="46">
        <f t="shared" si="2"/>
        <v>-24823911</v>
      </c>
      <c r="I58" s="47">
        <f t="shared" si="3"/>
        <v>0</v>
      </c>
    </row>
    <row r="59" spans="1:9" ht="22.5" x14ac:dyDescent="0.25">
      <c r="A59" s="43" t="s">
        <v>114</v>
      </c>
      <c r="B59" s="44" t="s">
        <v>115</v>
      </c>
      <c r="C59" s="45">
        <v>0</v>
      </c>
      <c r="D59" s="45">
        <v>4393774083</v>
      </c>
      <c r="E59" s="45">
        <v>0</v>
      </c>
      <c r="F59" s="45">
        <v>4393774083</v>
      </c>
      <c r="G59" s="45">
        <v>0</v>
      </c>
      <c r="H59" s="46">
        <f t="shared" si="2"/>
        <v>-4393774083</v>
      </c>
      <c r="I59" s="47">
        <f t="shared" si="3"/>
        <v>0</v>
      </c>
    </row>
    <row r="60" spans="1:9" ht="22.5" x14ac:dyDescent="0.25">
      <c r="A60" s="43" t="s">
        <v>116</v>
      </c>
      <c r="B60" s="44" t="s">
        <v>117</v>
      </c>
      <c r="C60" s="45">
        <v>0</v>
      </c>
      <c r="D60" s="45">
        <v>90792998</v>
      </c>
      <c r="E60" s="45">
        <v>0</v>
      </c>
      <c r="F60" s="45">
        <v>90792998</v>
      </c>
      <c r="G60" s="45">
        <v>0</v>
      </c>
      <c r="H60" s="46">
        <f t="shared" si="2"/>
        <v>-90792998</v>
      </c>
      <c r="I60" s="47">
        <f t="shared" si="3"/>
        <v>0</v>
      </c>
    </row>
    <row r="61" spans="1:9" ht="22.5" x14ac:dyDescent="0.25">
      <c r="A61" s="43" t="s">
        <v>118</v>
      </c>
      <c r="B61" s="44" t="s">
        <v>119</v>
      </c>
      <c r="C61" s="45">
        <v>0</v>
      </c>
      <c r="D61" s="45">
        <v>1491639762</v>
      </c>
      <c r="E61" s="45">
        <v>0</v>
      </c>
      <c r="F61" s="45">
        <v>1491639762</v>
      </c>
      <c r="G61" s="45">
        <v>0</v>
      </c>
      <c r="H61" s="46">
        <f t="shared" si="2"/>
        <v>-1491639762</v>
      </c>
      <c r="I61" s="47">
        <f t="shared" si="3"/>
        <v>0</v>
      </c>
    </row>
    <row r="62" spans="1:9" ht="22.5" x14ac:dyDescent="0.25">
      <c r="A62" s="43" t="s">
        <v>120</v>
      </c>
      <c r="B62" s="44" t="s">
        <v>121</v>
      </c>
      <c r="C62" s="45">
        <v>0</v>
      </c>
      <c r="D62" s="45">
        <v>3482967550</v>
      </c>
      <c r="E62" s="45">
        <v>0</v>
      </c>
      <c r="F62" s="45">
        <v>3482967550</v>
      </c>
      <c r="G62" s="45">
        <v>0</v>
      </c>
      <c r="H62" s="46">
        <f t="shared" si="2"/>
        <v>-3482967550</v>
      </c>
      <c r="I62" s="47">
        <f t="shared" si="3"/>
        <v>0</v>
      </c>
    </row>
    <row r="63" spans="1:9" ht="22.5" x14ac:dyDescent="0.25">
      <c r="A63" s="43" t="s">
        <v>122</v>
      </c>
      <c r="B63" s="44" t="s">
        <v>123</v>
      </c>
      <c r="C63" s="45">
        <v>0</v>
      </c>
      <c r="D63" s="45">
        <v>128196216</v>
      </c>
      <c r="E63" s="45">
        <v>0</v>
      </c>
      <c r="F63" s="45">
        <v>128196216</v>
      </c>
      <c r="G63" s="45">
        <v>0</v>
      </c>
      <c r="H63" s="46">
        <f t="shared" si="2"/>
        <v>-128196216</v>
      </c>
      <c r="I63" s="47">
        <f t="shared" si="3"/>
        <v>0</v>
      </c>
    </row>
    <row r="64" spans="1:9" x14ac:dyDescent="0.25">
      <c r="A64" s="38" t="s">
        <v>124</v>
      </c>
      <c r="B64" s="39" t="s">
        <v>125</v>
      </c>
      <c r="C64" s="40">
        <f>C65</f>
        <v>100000000</v>
      </c>
      <c r="D64" s="40">
        <f t="shared" ref="D64:G64" si="17">D65</f>
        <v>0</v>
      </c>
      <c r="E64" s="40">
        <f t="shared" si="17"/>
        <v>0</v>
      </c>
      <c r="F64" s="40">
        <f t="shared" si="17"/>
        <v>100000000</v>
      </c>
      <c r="G64" s="40">
        <f t="shared" si="17"/>
        <v>5140</v>
      </c>
      <c r="H64" s="41">
        <f t="shared" si="2"/>
        <v>-99994860</v>
      </c>
      <c r="I64" s="42">
        <f t="shared" si="3"/>
        <v>5.1400000000000005E-3</v>
      </c>
    </row>
    <row r="65" spans="1:9" ht="23.25" thickBot="1" x14ac:dyDescent="0.3">
      <c r="A65" s="48" t="s">
        <v>126</v>
      </c>
      <c r="B65" s="49" t="s">
        <v>127</v>
      </c>
      <c r="C65" s="50">
        <v>100000000</v>
      </c>
      <c r="D65" s="50">
        <v>0</v>
      </c>
      <c r="E65" s="50">
        <v>0</v>
      </c>
      <c r="F65" s="50">
        <v>100000000</v>
      </c>
      <c r="G65" s="50">
        <v>5140</v>
      </c>
      <c r="H65" s="51">
        <f t="shared" si="2"/>
        <v>-99994860</v>
      </c>
      <c r="I65" s="52">
        <f t="shared" si="3"/>
        <v>5.1400000000000005E-3</v>
      </c>
    </row>
    <row r="66" spans="1:9" x14ac:dyDescent="0.25">
      <c r="A66" s="59" t="s">
        <v>128</v>
      </c>
      <c r="B66" s="60" t="s">
        <v>129</v>
      </c>
      <c r="C66" s="61">
        <f>C67</f>
        <v>270400000</v>
      </c>
      <c r="D66" s="61">
        <f t="shared" ref="D66:G66" si="18">D67</f>
        <v>0</v>
      </c>
      <c r="E66" s="61">
        <f t="shared" si="18"/>
        <v>0</v>
      </c>
      <c r="F66" s="61">
        <f t="shared" si="18"/>
        <v>270400000</v>
      </c>
      <c r="G66" s="61">
        <f t="shared" si="18"/>
        <v>88000</v>
      </c>
      <c r="H66" s="62">
        <f t="shared" si="2"/>
        <v>-270312000</v>
      </c>
      <c r="I66" s="63">
        <f t="shared" si="3"/>
        <v>3.2544378698224852E-2</v>
      </c>
    </row>
    <row r="67" spans="1:9" x14ac:dyDescent="0.25">
      <c r="A67" s="43" t="s">
        <v>130</v>
      </c>
      <c r="B67" s="44" t="s">
        <v>131</v>
      </c>
      <c r="C67" s="45">
        <v>270400000</v>
      </c>
      <c r="D67" s="45">
        <v>0</v>
      </c>
      <c r="E67" s="45">
        <v>0</v>
      </c>
      <c r="F67" s="45">
        <v>270400000</v>
      </c>
      <c r="G67" s="45">
        <v>88000</v>
      </c>
      <c r="H67" s="46">
        <f t="shared" si="2"/>
        <v>-270312000</v>
      </c>
      <c r="I67" s="47">
        <f t="shared" si="3"/>
        <v>3.2544378698224852E-2</v>
      </c>
    </row>
    <row r="68" spans="1:9" x14ac:dyDescent="0.25">
      <c r="A68" s="38" t="s">
        <v>132</v>
      </c>
      <c r="B68" s="39" t="s">
        <v>133</v>
      </c>
      <c r="C68" s="40">
        <f>C69</f>
        <v>1352000000</v>
      </c>
      <c r="D68" s="40">
        <f t="shared" ref="D68:G68" si="19">D69</f>
        <v>0</v>
      </c>
      <c r="E68" s="40">
        <f t="shared" si="19"/>
        <v>0</v>
      </c>
      <c r="F68" s="40">
        <f t="shared" si="19"/>
        <v>1352000000</v>
      </c>
      <c r="G68" s="40">
        <f t="shared" si="19"/>
        <v>0</v>
      </c>
      <c r="H68" s="41">
        <f t="shared" si="2"/>
        <v>-1352000000</v>
      </c>
      <c r="I68" s="42">
        <f t="shared" si="3"/>
        <v>0</v>
      </c>
    </row>
    <row r="69" spans="1:9" x14ac:dyDescent="0.25">
      <c r="A69" s="43" t="s">
        <v>134</v>
      </c>
      <c r="B69" s="44" t="s">
        <v>135</v>
      </c>
      <c r="C69" s="45">
        <v>1352000000</v>
      </c>
      <c r="D69" s="45">
        <v>0</v>
      </c>
      <c r="E69" s="45">
        <v>0</v>
      </c>
      <c r="F69" s="45">
        <v>1352000000</v>
      </c>
      <c r="G69" s="45">
        <v>0</v>
      </c>
      <c r="H69" s="46">
        <f t="shared" si="2"/>
        <v>-1352000000</v>
      </c>
      <c r="I69" s="47">
        <f t="shared" si="3"/>
        <v>0</v>
      </c>
    </row>
    <row r="70" spans="1:9" x14ac:dyDescent="0.25">
      <c r="A70" s="32" t="s">
        <v>136</v>
      </c>
      <c r="B70" s="33" t="s">
        <v>137</v>
      </c>
      <c r="C70" s="34">
        <f>C71</f>
        <v>5470400000</v>
      </c>
      <c r="D70" s="34">
        <f t="shared" ref="D70:G71" si="20">D71</f>
        <v>0</v>
      </c>
      <c r="E70" s="34">
        <f t="shared" si="20"/>
        <v>0</v>
      </c>
      <c r="F70" s="34">
        <f t="shared" si="20"/>
        <v>5470400000</v>
      </c>
      <c r="G70" s="34">
        <f t="shared" si="20"/>
        <v>469836485</v>
      </c>
      <c r="H70" s="35">
        <f t="shared" si="2"/>
        <v>-5000563515</v>
      </c>
      <c r="I70" s="36">
        <f t="shared" si="3"/>
        <v>8.5887043909037732</v>
      </c>
    </row>
    <row r="71" spans="1:9" ht="22.5" x14ac:dyDescent="0.25">
      <c r="A71" s="38" t="s">
        <v>138</v>
      </c>
      <c r="B71" s="39" t="s">
        <v>139</v>
      </c>
      <c r="C71" s="40">
        <f>C72</f>
        <v>5470400000</v>
      </c>
      <c r="D71" s="40">
        <f t="shared" si="20"/>
        <v>0</v>
      </c>
      <c r="E71" s="40">
        <f t="shared" si="20"/>
        <v>0</v>
      </c>
      <c r="F71" s="40">
        <f t="shared" si="20"/>
        <v>5470400000</v>
      </c>
      <c r="G71" s="40">
        <f t="shared" si="20"/>
        <v>469836485</v>
      </c>
      <c r="H71" s="41">
        <f t="shared" si="2"/>
        <v>-5000563515</v>
      </c>
      <c r="I71" s="42">
        <f t="shared" si="3"/>
        <v>8.5887043909037732</v>
      </c>
    </row>
    <row r="72" spans="1:9" x14ac:dyDescent="0.25">
      <c r="A72" s="43" t="s">
        <v>140</v>
      </c>
      <c r="B72" s="44" t="s">
        <v>141</v>
      </c>
      <c r="C72" s="45">
        <v>5470400000</v>
      </c>
      <c r="D72" s="45">
        <v>0</v>
      </c>
      <c r="E72" s="45">
        <v>0</v>
      </c>
      <c r="F72" s="45">
        <v>5470400000</v>
      </c>
      <c r="G72" s="45">
        <v>469836485</v>
      </c>
      <c r="H72" s="46">
        <f t="shared" si="2"/>
        <v>-5000563515</v>
      </c>
      <c r="I72" s="47">
        <f t="shared" si="3"/>
        <v>8.5887043909037732</v>
      </c>
    </row>
    <row r="73" spans="1:9" x14ac:dyDescent="0.25">
      <c r="A73" s="32" t="s">
        <v>142</v>
      </c>
      <c r="B73" s="33" t="s">
        <v>143</v>
      </c>
      <c r="C73" s="34">
        <f>C74</f>
        <v>92180618323</v>
      </c>
      <c r="D73" s="34">
        <f t="shared" ref="D73:G73" si="21">D74</f>
        <v>0</v>
      </c>
      <c r="E73" s="34">
        <f t="shared" si="21"/>
        <v>0</v>
      </c>
      <c r="F73" s="34">
        <f t="shared" si="21"/>
        <v>92180618323</v>
      </c>
      <c r="G73" s="34">
        <f t="shared" si="21"/>
        <v>0</v>
      </c>
      <c r="H73" s="35">
        <f t="shared" si="2"/>
        <v>-92180618323</v>
      </c>
      <c r="I73" s="36">
        <f t="shared" si="3"/>
        <v>0</v>
      </c>
    </row>
    <row r="74" spans="1:9" ht="22.5" x14ac:dyDescent="0.25">
      <c r="A74" s="32" t="s">
        <v>144</v>
      </c>
      <c r="B74" s="33" t="s">
        <v>145</v>
      </c>
      <c r="C74" s="34">
        <f>C75+C78</f>
        <v>92180618323</v>
      </c>
      <c r="D74" s="34">
        <f t="shared" ref="D74:G74" si="22">D75+D78</f>
        <v>0</v>
      </c>
      <c r="E74" s="34">
        <f t="shared" si="22"/>
        <v>0</v>
      </c>
      <c r="F74" s="34">
        <f t="shared" si="22"/>
        <v>92180618323</v>
      </c>
      <c r="G74" s="34">
        <f t="shared" si="22"/>
        <v>0</v>
      </c>
      <c r="H74" s="35">
        <f t="shared" si="2"/>
        <v>-92180618323</v>
      </c>
      <c r="I74" s="36">
        <f t="shared" si="3"/>
        <v>0</v>
      </c>
    </row>
    <row r="75" spans="1:9" x14ac:dyDescent="0.25">
      <c r="A75" s="38" t="s">
        <v>146</v>
      </c>
      <c r="B75" s="39" t="s">
        <v>147</v>
      </c>
      <c r="C75" s="40">
        <f>C76+C77</f>
        <v>90180618323</v>
      </c>
      <c r="D75" s="40">
        <f t="shared" ref="D75:G75" si="23">D76+D77</f>
        <v>0</v>
      </c>
      <c r="E75" s="40">
        <f t="shared" si="23"/>
        <v>0</v>
      </c>
      <c r="F75" s="40">
        <f t="shared" si="23"/>
        <v>90180618323</v>
      </c>
      <c r="G75" s="40">
        <f t="shared" si="23"/>
        <v>0</v>
      </c>
      <c r="H75" s="41">
        <f t="shared" si="2"/>
        <v>-90180618323</v>
      </c>
      <c r="I75" s="42">
        <f t="shared" si="3"/>
        <v>0</v>
      </c>
    </row>
    <row r="76" spans="1:9" x14ac:dyDescent="0.25">
      <c r="A76" s="43" t="s">
        <v>148</v>
      </c>
      <c r="B76" s="44" t="s">
        <v>149</v>
      </c>
      <c r="C76" s="45">
        <v>88353635382</v>
      </c>
      <c r="D76" s="45">
        <v>0</v>
      </c>
      <c r="E76" s="45">
        <v>0</v>
      </c>
      <c r="F76" s="45">
        <v>88353635382</v>
      </c>
      <c r="G76" s="45">
        <v>0</v>
      </c>
      <c r="H76" s="46">
        <f t="shared" ref="H76:H84" si="24">G76-F76</f>
        <v>-88353635382</v>
      </c>
      <c r="I76" s="47">
        <f t="shared" ref="I76:I84" si="25">G76/F76*100</f>
        <v>0</v>
      </c>
    </row>
    <row r="77" spans="1:9" x14ac:dyDescent="0.25">
      <c r="A77" s="43" t="s">
        <v>150</v>
      </c>
      <c r="B77" s="44" t="s">
        <v>151</v>
      </c>
      <c r="C77" s="45">
        <v>1826982941</v>
      </c>
      <c r="D77" s="45">
        <v>0</v>
      </c>
      <c r="E77" s="45">
        <v>0</v>
      </c>
      <c r="F77" s="45">
        <v>1826982941</v>
      </c>
      <c r="G77" s="45">
        <v>0</v>
      </c>
      <c r="H77" s="46">
        <f t="shared" si="24"/>
        <v>-1826982941</v>
      </c>
      <c r="I77" s="47">
        <f t="shared" si="25"/>
        <v>0</v>
      </c>
    </row>
    <row r="78" spans="1:9" ht="22.5" x14ac:dyDescent="0.25">
      <c r="A78" s="38" t="s">
        <v>152</v>
      </c>
      <c r="B78" s="39" t="s">
        <v>153</v>
      </c>
      <c r="C78" s="40">
        <f>C79</f>
        <v>2000000000</v>
      </c>
      <c r="D78" s="40">
        <f t="shared" ref="D78:G78" si="26">D79</f>
        <v>0</v>
      </c>
      <c r="E78" s="40">
        <f t="shared" si="26"/>
        <v>0</v>
      </c>
      <c r="F78" s="40">
        <f t="shared" si="26"/>
        <v>2000000000</v>
      </c>
      <c r="G78" s="40">
        <f t="shared" si="26"/>
        <v>0</v>
      </c>
      <c r="H78" s="41">
        <f t="shared" si="24"/>
        <v>-2000000000</v>
      </c>
      <c r="I78" s="42">
        <f t="shared" si="25"/>
        <v>0</v>
      </c>
    </row>
    <row r="79" spans="1:9" ht="22.5" x14ac:dyDescent="0.25">
      <c r="A79" s="43" t="s">
        <v>154</v>
      </c>
      <c r="B79" s="44" t="s">
        <v>155</v>
      </c>
      <c r="C79" s="45">
        <v>2000000000</v>
      </c>
      <c r="D79" s="45">
        <v>0</v>
      </c>
      <c r="E79" s="45">
        <v>0</v>
      </c>
      <c r="F79" s="45">
        <v>2000000000</v>
      </c>
      <c r="G79" s="45">
        <v>0</v>
      </c>
      <c r="H79" s="46">
        <f t="shared" si="24"/>
        <v>-2000000000</v>
      </c>
      <c r="I79" s="47">
        <f t="shared" si="25"/>
        <v>0</v>
      </c>
    </row>
    <row r="80" spans="1:9" ht="22.5" x14ac:dyDescent="0.25">
      <c r="A80" s="32" t="s">
        <v>156</v>
      </c>
      <c r="B80" s="33" t="s">
        <v>157</v>
      </c>
      <c r="C80" s="34">
        <f>C81</f>
        <v>41248060473</v>
      </c>
      <c r="D80" s="34">
        <f t="shared" ref="D80:G81" si="27">D81</f>
        <v>0</v>
      </c>
      <c r="E80" s="34">
        <f t="shared" si="27"/>
        <v>0</v>
      </c>
      <c r="F80" s="34">
        <f t="shared" si="27"/>
        <v>41248060473</v>
      </c>
      <c r="G80" s="34">
        <f t="shared" si="27"/>
        <v>0</v>
      </c>
      <c r="H80" s="35">
        <f t="shared" si="24"/>
        <v>-41248060473</v>
      </c>
      <c r="I80" s="36">
        <f t="shared" si="25"/>
        <v>0</v>
      </c>
    </row>
    <row r="81" spans="1:10" x14ac:dyDescent="0.25">
      <c r="A81" s="32" t="s">
        <v>158</v>
      </c>
      <c r="B81" s="33" t="s">
        <v>159</v>
      </c>
      <c r="C81" s="34">
        <f>C82</f>
        <v>41248060473</v>
      </c>
      <c r="D81" s="34">
        <f t="shared" si="27"/>
        <v>0</v>
      </c>
      <c r="E81" s="34">
        <f t="shared" si="27"/>
        <v>0</v>
      </c>
      <c r="F81" s="34">
        <f t="shared" si="27"/>
        <v>41248060473</v>
      </c>
      <c r="G81" s="34">
        <f t="shared" si="27"/>
        <v>0</v>
      </c>
      <c r="H81" s="35">
        <f t="shared" si="24"/>
        <v>-41248060473</v>
      </c>
      <c r="I81" s="36">
        <f t="shared" si="25"/>
        <v>0</v>
      </c>
    </row>
    <row r="82" spans="1:10" x14ac:dyDescent="0.25">
      <c r="A82" s="38" t="s">
        <v>160</v>
      </c>
      <c r="B82" s="39" t="s">
        <v>161</v>
      </c>
      <c r="C82" s="40">
        <f>C83+C84</f>
        <v>41248060473</v>
      </c>
      <c r="D82" s="40">
        <f t="shared" ref="D82:G82" si="28">D83+D84</f>
        <v>0</v>
      </c>
      <c r="E82" s="40">
        <f t="shared" si="28"/>
        <v>0</v>
      </c>
      <c r="F82" s="40">
        <f t="shared" si="28"/>
        <v>41248060473</v>
      </c>
      <c r="G82" s="40">
        <f t="shared" si="28"/>
        <v>0</v>
      </c>
      <c r="H82" s="41">
        <f t="shared" si="24"/>
        <v>-41248060473</v>
      </c>
      <c r="I82" s="42">
        <f t="shared" si="25"/>
        <v>0</v>
      </c>
    </row>
    <row r="83" spans="1:10" ht="12.75" customHeight="1" x14ac:dyDescent="0.25">
      <c r="A83" s="43" t="s">
        <v>162</v>
      </c>
      <c r="B83" s="44" t="s">
        <v>163</v>
      </c>
      <c r="C83" s="46">
        <v>39648060473</v>
      </c>
      <c r="D83" s="46">
        <v>0</v>
      </c>
      <c r="E83" s="46">
        <v>0</v>
      </c>
      <c r="F83" s="46">
        <v>39648060473</v>
      </c>
      <c r="G83" s="46">
        <v>0</v>
      </c>
      <c r="H83" s="46">
        <f t="shared" si="24"/>
        <v>-39648060473</v>
      </c>
      <c r="I83" s="47">
        <f t="shared" si="25"/>
        <v>0</v>
      </c>
    </row>
    <row r="84" spans="1:10" ht="12.75" customHeight="1" x14ac:dyDescent="0.25">
      <c r="A84" s="43" t="s">
        <v>164</v>
      </c>
      <c r="B84" s="44" t="s">
        <v>165</v>
      </c>
      <c r="C84" s="46">
        <v>1600000000</v>
      </c>
      <c r="D84" s="46">
        <v>0</v>
      </c>
      <c r="E84" s="46">
        <v>0</v>
      </c>
      <c r="F84" s="46">
        <v>1600000000</v>
      </c>
      <c r="G84" s="46">
        <v>0</v>
      </c>
      <c r="H84" s="46">
        <f t="shared" si="24"/>
        <v>-1600000000</v>
      </c>
      <c r="I84" s="47">
        <f t="shared" si="25"/>
        <v>0</v>
      </c>
    </row>
    <row r="85" spans="1:10" ht="12.75" customHeight="1" x14ac:dyDescent="0.25">
      <c r="A85" s="64"/>
      <c r="B85" s="65"/>
      <c r="C85" s="66"/>
      <c r="D85" s="66"/>
      <c r="E85" s="66"/>
      <c r="F85" s="66"/>
      <c r="G85" s="67"/>
      <c r="H85" s="68"/>
      <c r="I85" s="69"/>
      <c r="J85" s="70"/>
    </row>
    <row r="86" spans="1:10" ht="12.75" customHeight="1" x14ac:dyDescent="0.25">
      <c r="A86" s="64"/>
      <c r="B86" s="68"/>
      <c r="C86" s="68"/>
      <c r="D86" s="65"/>
      <c r="E86" s="65"/>
      <c r="F86" s="65"/>
      <c r="G86" s="65"/>
      <c r="H86" s="65"/>
      <c r="I86" s="71"/>
    </row>
    <row r="87" spans="1:10" x14ac:dyDescent="0.25">
      <c r="A87" s="72"/>
      <c r="B87" s="65"/>
      <c r="C87" s="65"/>
      <c r="D87" s="65"/>
      <c r="E87" s="65"/>
      <c r="F87" s="65"/>
      <c r="G87" s="65"/>
      <c r="H87" s="65"/>
      <c r="I87" s="71"/>
    </row>
    <row r="88" spans="1:10" x14ac:dyDescent="0.25">
      <c r="A88" s="72"/>
      <c r="B88" s="65"/>
      <c r="C88" s="65"/>
      <c r="D88" s="65"/>
      <c r="E88" s="65"/>
      <c r="F88" s="65"/>
      <c r="G88" s="65"/>
      <c r="H88" s="65"/>
      <c r="I88" s="71"/>
    </row>
    <row r="89" spans="1:10" x14ac:dyDescent="0.25">
      <c r="A89" s="64"/>
      <c r="B89" s="65"/>
      <c r="C89" s="73"/>
      <c r="D89" s="73"/>
      <c r="E89" s="73"/>
      <c r="F89" s="73"/>
      <c r="G89" s="73"/>
      <c r="H89" s="65"/>
      <c r="I89" s="71"/>
    </row>
    <row r="90" spans="1:10" x14ac:dyDescent="0.25">
      <c r="A90" s="74"/>
      <c r="B90" s="75" t="s">
        <v>166</v>
      </c>
      <c r="C90" s="75"/>
      <c r="D90" s="75"/>
      <c r="E90" s="75"/>
      <c r="F90" s="75"/>
      <c r="G90" s="75"/>
      <c r="H90" s="75"/>
      <c r="I90" s="76"/>
    </row>
    <row r="91" spans="1:10" x14ac:dyDescent="0.25">
      <c r="A91" s="74"/>
      <c r="B91" s="77" t="s">
        <v>167</v>
      </c>
      <c r="C91" s="77"/>
      <c r="D91" s="77"/>
      <c r="E91" s="77"/>
      <c r="F91" s="77"/>
      <c r="G91" s="77"/>
      <c r="H91" s="77"/>
      <c r="I91" s="78"/>
    </row>
    <row r="92" spans="1:10" x14ac:dyDescent="0.25">
      <c r="A92" s="74"/>
      <c r="B92" s="79"/>
      <c r="C92" s="79"/>
      <c r="D92" s="79"/>
      <c r="E92" s="79"/>
      <c r="F92" s="79"/>
      <c r="G92" s="79"/>
      <c r="H92" s="79"/>
      <c r="I92" s="80"/>
    </row>
    <row r="93" spans="1:10" x14ac:dyDescent="0.25">
      <c r="A93" s="81" t="s">
        <v>168</v>
      </c>
      <c r="B93" s="79"/>
      <c r="C93" s="79"/>
      <c r="D93" s="79"/>
      <c r="E93" s="79"/>
      <c r="F93" s="79"/>
      <c r="G93" s="79"/>
      <c r="H93" s="79"/>
      <c r="I93" s="80"/>
    </row>
    <row r="94" spans="1:10" x14ac:dyDescent="0.25">
      <c r="A94" s="81" t="s">
        <v>169</v>
      </c>
      <c r="B94" s="79"/>
      <c r="C94" s="79"/>
      <c r="D94" s="79"/>
      <c r="E94" s="79"/>
      <c r="F94" s="79"/>
      <c r="G94" s="79"/>
      <c r="H94" s="79"/>
      <c r="I94" s="80"/>
    </row>
    <row r="95" spans="1:10" x14ac:dyDescent="0.25">
      <c r="A95" s="72"/>
      <c r="B95" s="65"/>
      <c r="C95" s="73"/>
      <c r="D95" s="73"/>
      <c r="E95" s="73"/>
      <c r="F95" s="73"/>
      <c r="G95" s="73"/>
      <c r="H95" s="65"/>
      <c r="I95" s="71"/>
    </row>
    <row r="96" spans="1:10" x14ac:dyDescent="0.25">
      <c r="A96" s="72"/>
      <c r="B96" s="65"/>
      <c r="C96" s="65"/>
      <c r="D96" s="65"/>
      <c r="E96" s="65"/>
      <c r="F96" s="65"/>
      <c r="G96" s="65"/>
      <c r="H96" s="65"/>
      <c r="I96" s="71"/>
    </row>
    <row r="97" spans="1:9" x14ac:dyDescent="0.25">
      <c r="A97" s="72"/>
      <c r="B97" s="65"/>
      <c r="C97" s="65"/>
      <c r="D97" s="65"/>
      <c r="E97" s="65"/>
      <c r="F97" s="65"/>
      <c r="G97" s="65"/>
      <c r="H97" s="65"/>
      <c r="I97" s="71"/>
    </row>
    <row r="98" spans="1:9" ht="15.75" thickBot="1" x14ac:dyDescent="0.3">
      <c r="A98" s="82"/>
      <c r="B98" s="83"/>
      <c r="C98" s="83"/>
      <c r="D98" s="83"/>
      <c r="E98" s="83"/>
      <c r="F98" s="83"/>
      <c r="G98" s="83"/>
      <c r="H98" s="83"/>
      <c r="I98" s="84"/>
    </row>
  </sheetData>
  <mergeCells count="17">
    <mergeCell ref="H7:H8"/>
    <mergeCell ref="I7:I8"/>
    <mergeCell ref="D9:E9"/>
    <mergeCell ref="B90:I90"/>
    <mergeCell ref="B91:I91"/>
    <mergeCell ref="A7:A8"/>
    <mergeCell ref="B7:B8"/>
    <mergeCell ref="C7:C8"/>
    <mergeCell ref="D7:E7"/>
    <mergeCell ref="F7:F8"/>
    <mergeCell ref="G7:G8"/>
    <mergeCell ref="B1:G1"/>
    <mergeCell ref="H1:H6"/>
    <mergeCell ref="B2:G2"/>
    <mergeCell ref="B3:G3"/>
    <mergeCell ref="B4:G4"/>
    <mergeCell ref="B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INGRESO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2018-02-21T21:57:33Z</dcterms:modified>
</cp:coreProperties>
</file>