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500" windowWidth="28215" windowHeight="13095"/>
  </bookViews>
  <sheets>
    <sheet name="Hoja1" sheetId="13" r:id="rId1"/>
  </sheets>
  <definedNames>
    <definedName name="_xlnm.Print_Titles" localSheetId="0">Hoja1!$7:$9</definedName>
  </definedNames>
  <calcPr calcId="144525"/>
</workbook>
</file>

<file path=xl/calcChain.xml><?xml version="1.0" encoding="utf-8"?>
<calcChain xmlns="http://schemas.openxmlformats.org/spreadsheetml/2006/main">
  <c r="K113" i="13" l="1"/>
  <c r="J113" i="13"/>
  <c r="I113" i="13"/>
  <c r="H113" i="13"/>
  <c r="K112" i="13"/>
  <c r="J112" i="13"/>
  <c r="I112" i="13"/>
  <c r="H112" i="13"/>
  <c r="K111" i="13"/>
  <c r="J111" i="13"/>
  <c r="I111" i="13"/>
  <c r="H111" i="13"/>
  <c r="K109" i="13"/>
  <c r="J109" i="13"/>
  <c r="I109" i="13"/>
  <c r="H109" i="13"/>
  <c r="K108" i="13"/>
  <c r="J108" i="13"/>
  <c r="I108" i="13"/>
  <c r="H108" i="13"/>
  <c r="K107" i="13"/>
  <c r="J107" i="13"/>
  <c r="I107" i="13"/>
  <c r="H107" i="13"/>
  <c r="K106" i="13"/>
  <c r="J106" i="13"/>
  <c r="I106" i="13"/>
  <c r="H106" i="13"/>
  <c r="K105" i="13"/>
  <c r="J105" i="13"/>
  <c r="I105" i="13"/>
  <c r="H105" i="13"/>
  <c r="K104" i="13"/>
  <c r="J104" i="13"/>
  <c r="I104" i="13"/>
  <c r="C104" i="13"/>
  <c r="H104" i="13" s="1"/>
  <c r="G103" i="13"/>
  <c r="K103" i="13" s="1"/>
  <c r="F103" i="13"/>
  <c r="E103" i="13"/>
  <c r="D103" i="13"/>
  <c r="C103" i="13"/>
  <c r="K101" i="13"/>
  <c r="J101" i="13"/>
  <c r="I101" i="13"/>
  <c r="H101" i="13"/>
  <c r="G100" i="13"/>
  <c r="K100" i="13" s="1"/>
  <c r="F100" i="13"/>
  <c r="E100" i="13"/>
  <c r="I100" i="13" s="1"/>
  <c r="D100" i="13"/>
  <c r="H100" i="13" s="1"/>
  <c r="C100" i="13"/>
  <c r="J99" i="13"/>
  <c r="I99" i="13"/>
  <c r="H99" i="13"/>
  <c r="G98" i="13"/>
  <c r="G97" i="13" s="1"/>
  <c r="F98" i="13"/>
  <c r="E98" i="13"/>
  <c r="I98" i="13" s="1"/>
  <c r="D98" i="13"/>
  <c r="H98" i="13" s="1"/>
  <c r="C98" i="13"/>
  <c r="C97" i="13" s="1"/>
  <c r="D97" i="13"/>
  <c r="H96" i="13"/>
  <c r="G95" i="13"/>
  <c r="G94" i="13" s="1"/>
  <c r="F95" i="13"/>
  <c r="F94" i="13" s="1"/>
  <c r="F16" i="13" s="1"/>
  <c r="E95" i="13"/>
  <c r="E94" i="13" s="1"/>
  <c r="E16" i="13" s="1"/>
  <c r="D95" i="13"/>
  <c r="H95" i="13" s="1"/>
  <c r="C95" i="13"/>
  <c r="C94" i="13" s="1"/>
  <c r="D94" i="13"/>
  <c r="K93" i="13"/>
  <c r="J93" i="13"/>
  <c r="I93" i="13"/>
  <c r="H93" i="13"/>
  <c r="G92" i="13"/>
  <c r="K92" i="13" s="1"/>
  <c r="F92" i="13"/>
  <c r="E92" i="13"/>
  <c r="D92" i="13"/>
  <c r="H92" i="13" s="1"/>
  <c r="C92" i="13"/>
  <c r="C91" i="13"/>
  <c r="K90" i="13"/>
  <c r="J90" i="13"/>
  <c r="I90" i="13"/>
  <c r="H90" i="13"/>
  <c r="K89" i="13"/>
  <c r="J89" i="13"/>
  <c r="I89" i="13"/>
  <c r="H89" i="13"/>
  <c r="K88" i="13"/>
  <c r="J88" i="13"/>
  <c r="I88" i="13"/>
  <c r="H88" i="13"/>
  <c r="C88" i="13"/>
  <c r="K87" i="13"/>
  <c r="J87" i="13"/>
  <c r="I87" i="13"/>
  <c r="H87" i="13"/>
  <c r="K86" i="13"/>
  <c r="J86" i="13"/>
  <c r="I86" i="13"/>
  <c r="H86" i="13"/>
  <c r="K85" i="13"/>
  <c r="J85" i="13"/>
  <c r="I85" i="13"/>
  <c r="H85" i="13"/>
  <c r="C85" i="13"/>
  <c r="K84" i="13"/>
  <c r="J84" i="13"/>
  <c r="I84" i="13"/>
  <c r="H84" i="13"/>
  <c r="K83" i="13"/>
  <c r="J83" i="13"/>
  <c r="I83" i="13"/>
  <c r="C83" i="13"/>
  <c r="H83" i="13" s="1"/>
  <c r="K82" i="13"/>
  <c r="J82" i="13"/>
  <c r="I82" i="13"/>
  <c r="C82" i="13"/>
  <c r="H82" i="13" s="1"/>
  <c r="K81" i="13"/>
  <c r="J81" i="13"/>
  <c r="I81" i="13"/>
  <c r="H81" i="13"/>
  <c r="K80" i="13"/>
  <c r="J80" i="13"/>
  <c r="I80" i="13"/>
  <c r="H80" i="13"/>
  <c r="K79" i="13"/>
  <c r="J79" i="13"/>
  <c r="I79" i="13"/>
  <c r="H79" i="13"/>
  <c r="K78" i="13"/>
  <c r="J78" i="13"/>
  <c r="I78" i="13"/>
  <c r="H78" i="13"/>
  <c r="K77" i="13"/>
  <c r="J77" i="13"/>
  <c r="I77" i="13"/>
  <c r="H77" i="13"/>
  <c r="H76" i="13"/>
  <c r="H75" i="13"/>
  <c r="K74" i="13"/>
  <c r="J74" i="13"/>
  <c r="I74" i="13"/>
  <c r="C74" i="13"/>
  <c r="H74" i="13" s="1"/>
  <c r="K73" i="13"/>
  <c r="J73" i="13"/>
  <c r="I73" i="13"/>
  <c r="H73" i="13"/>
  <c r="K70" i="13"/>
  <c r="J70" i="13"/>
  <c r="I70" i="13"/>
  <c r="H70" i="13"/>
  <c r="K69" i="13"/>
  <c r="J69" i="13"/>
  <c r="I69" i="13"/>
  <c r="H69" i="13"/>
  <c r="K68" i="13"/>
  <c r="J68" i="13"/>
  <c r="I68" i="13"/>
  <c r="H68" i="13"/>
  <c r="K67" i="13"/>
  <c r="J67" i="13"/>
  <c r="I67" i="13"/>
  <c r="H67" i="13"/>
  <c r="H66" i="13"/>
  <c r="H65" i="13"/>
  <c r="K64" i="13"/>
  <c r="J64" i="13"/>
  <c r="I64" i="13"/>
  <c r="C64" i="13"/>
  <c r="H64" i="13" s="1"/>
  <c r="K63" i="13"/>
  <c r="J63" i="13"/>
  <c r="I63" i="13"/>
  <c r="C63" i="13"/>
  <c r="H63" i="13" s="1"/>
  <c r="H62" i="13"/>
  <c r="C61" i="13"/>
  <c r="H61" i="13" s="1"/>
  <c r="K60" i="13"/>
  <c r="J60" i="13"/>
  <c r="I60" i="13"/>
  <c r="H60" i="13"/>
  <c r="G59" i="13"/>
  <c r="F59" i="13"/>
  <c r="J59" i="13" s="1"/>
  <c r="E59" i="13"/>
  <c r="D59" i="13"/>
  <c r="C59" i="13"/>
  <c r="C58" i="13" s="1"/>
  <c r="C57" i="13" s="1"/>
  <c r="E58" i="13"/>
  <c r="E57" i="13" s="1"/>
  <c r="K55" i="13"/>
  <c r="J55" i="13"/>
  <c r="I55" i="13"/>
  <c r="H55" i="13"/>
  <c r="K54" i="13"/>
  <c r="J54" i="13"/>
  <c r="I54" i="13"/>
  <c r="H54" i="13"/>
  <c r="K53" i="13"/>
  <c r="J53" i="13"/>
  <c r="I53" i="13"/>
  <c r="H53" i="13"/>
  <c r="G52" i="13"/>
  <c r="K52" i="13" s="1"/>
  <c r="F52" i="13"/>
  <c r="J52" i="13" s="1"/>
  <c r="E52" i="13"/>
  <c r="D52" i="13"/>
  <c r="C52" i="13"/>
  <c r="K51" i="13"/>
  <c r="J51" i="13"/>
  <c r="I51" i="13"/>
  <c r="H51" i="13"/>
  <c r="K50" i="13"/>
  <c r="J50" i="13"/>
  <c r="I50" i="13"/>
  <c r="H50" i="13"/>
  <c r="G49" i="13"/>
  <c r="K49" i="13" s="1"/>
  <c r="F49" i="13"/>
  <c r="E49" i="13"/>
  <c r="D49" i="13"/>
  <c r="D48" i="13" s="1"/>
  <c r="H48" i="13" s="1"/>
  <c r="C49" i="13"/>
  <c r="C48" i="13" s="1"/>
  <c r="C23" i="13" s="1"/>
  <c r="I47" i="13"/>
  <c r="H47" i="13"/>
  <c r="K46" i="13"/>
  <c r="J46" i="13"/>
  <c r="I46" i="13"/>
  <c r="H46" i="13"/>
  <c r="G45" i="13"/>
  <c r="K45" i="13" s="1"/>
  <c r="F45" i="13"/>
  <c r="E45" i="13"/>
  <c r="D45" i="13"/>
  <c r="D44" i="13" s="1"/>
  <c r="D22" i="13" s="1"/>
  <c r="D15" i="13" s="1"/>
  <c r="C45" i="13"/>
  <c r="C44" i="13" s="1"/>
  <c r="C22" i="13" s="1"/>
  <c r="C15" i="13" s="1"/>
  <c r="K43" i="13"/>
  <c r="J43" i="13"/>
  <c r="I43" i="13"/>
  <c r="H43" i="13"/>
  <c r="G42" i="13"/>
  <c r="F42" i="13"/>
  <c r="J42" i="13" s="1"/>
  <c r="E42" i="13"/>
  <c r="D42" i="13"/>
  <c r="C42" i="13"/>
  <c r="C41" i="13" s="1"/>
  <c r="C21" i="13" s="1"/>
  <c r="C14" i="13" s="1"/>
  <c r="G41" i="13"/>
  <c r="K40" i="13"/>
  <c r="J40" i="13"/>
  <c r="I40" i="13"/>
  <c r="H40" i="13"/>
  <c r="G39" i="13"/>
  <c r="F39" i="13"/>
  <c r="J39" i="13" s="1"/>
  <c r="E39" i="13"/>
  <c r="D39" i="13"/>
  <c r="C39" i="13"/>
  <c r="C38" i="13" s="1"/>
  <c r="E38" i="13"/>
  <c r="K37" i="13"/>
  <c r="J37" i="13"/>
  <c r="I37" i="13"/>
  <c r="H37" i="13"/>
  <c r="K36" i="13"/>
  <c r="J36" i="13"/>
  <c r="I36" i="13"/>
  <c r="H36" i="13"/>
  <c r="K35" i="13"/>
  <c r="J35" i="13"/>
  <c r="I35" i="13"/>
  <c r="H35" i="13"/>
  <c r="K34" i="13"/>
  <c r="J34" i="13"/>
  <c r="I34" i="13"/>
  <c r="H34" i="13"/>
  <c r="K33" i="13"/>
  <c r="J33" i="13"/>
  <c r="I33" i="13"/>
  <c r="H33" i="13"/>
  <c r="K32" i="13"/>
  <c r="J32" i="13"/>
  <c r="I32" i="13"/>
  <c r="H32" i="13"/>
  <c r="K31" i="13"/>
  <c r="J31" i="13"/>
  <c r="I31" i="13"/>
  <c r="H31" i="13"/>
  <c r="K30" i="13"/>
  <c r="J30" i="13"/>
  <c r="I30" i="13"/>
  <c r="H30" i="13"/>
  <c r="G29" i="13"/>
  <c r="F29" i="13"/>
  <c r="E29" i="13"/>
  <c r="I29" i="13" s="1"/>
  <c r="D29" i="13"/>
  <c r="D24" i="13" s="1"/>
  <c r="C29" i="13"/>
  <c r="K28" i="13"/>
  <c r="J28" i="13"/>
  <c r="I28" i="13"/>
  <c r="H28" i="13"/>
  <c r="K27" i="13"/>
  <c r="J27" i="13"/>
  <c r="I27" i="13"/>
  <c r="H27" i="13"/>
  <c r="K26" i="13"/>
  <c r="J26" i="13"/>
  <c r="I26" i="13"/>
  <c r="H26" i="13"/>
  <c r="K25" i="13"/>
  <c r="J25" i="13"/>
  <c r="I25" i="13"/>
  <c r="C25" i="13"/>
  <c r="H25" i="13" s="1"/>
  <c r="G24" i="13"/>
  <c r="F24" i="13"/>
  <c r="C24" i="13"/>
  <c r="K23" i="13"/>
  <c r="J23" i="13"/>
  <c r="I23" i="13"/>
  <c r="G21" i="13"/>
  <c r="E20" i="13"/>
  <c r="G19" i="13"/>
  <c r="C19" i="13"/>
  <c r="D16" i="13"/>
  <c r="E13" i="13"/>
  <c r="D12" i="13"/>
  <c r="K29" i="13" l="1"/>
  <c r="H39" i="13"/>
  <c r="H42" i="13"/>
  <c r="I45" i="13"/>
  <c r="I49" i="13"/>
  <c r="H52" i="13"/>
  <c r="H59" i="13"/>
  <c r="H103" i="13"/>
  <c r="D38" i="13"/>
  <c r="D20" i="13" s="1"/>
  <c r="D13" i="13" s="1"/>
  <c r="H13" i="13" s="1"/>
  <c r="I39" i="13"/>
  <c r="F41" i="13"/>
  <c r="F21" i="13" s="1"/>
  <c r="I42" i="13"/>
  <c r="E44" i="13"/>
  <c r="J45" i="13"/>
  <c r="J49" i="13"/>
  <c r="E48" i="13"/>
  <c r="I48" i="13" s="1"/>
  <c r="D58" i="13"/>
  <c r="H58" i="13" s="1"/>
  <c r="I59" i="13"/>
  <c r="D91" i="13"/>
  <c r="H91" i="13" s="1"/>
  <c r="I92" i="13"/>
  <c r="E97" i="13"/>
  <c r="J98" i="13"/>
  <c r="J100" i="13"/>
  <c r="I103" i="13"/>
  <c r="I38" i="13"/>
  <c r="K41" i="13"/>
  <c r="G91" i="13"/>
  <c r="J92" i="13"/>
  <c r="J103" i="13"/>
  <c r="K21" i="13"/>
  <c r="K24" i="13"/>
  <c r="J29" i="13"/>
  <c r="K39" i="13"/>
  <c r="K42" i="13"/>
  <c r="H45" i="13"/>
  <c r="H49" i="13"/>
  <c r="K59" i="13"/>
  <c r="H23" i="13"/>
  <c r="C12" i="13"/>
  <c r="C72" i="13"/>
  <c r="C16" i="13"/>
  <c r="H16" i="13" s="1"/>
  <c r="G16" i="13"/>
  <c r="G72" i="13"/>
  <c r="G12" i="13"/>
  <c r="H12" i="13"/>
  <c r="H15" i="13"/>
  <c r="K19" i="13"/>
  <c r="H38" i="13"/>
  <c r="C20" i="13"/>
  <c r="C13" i="13" s="1"/>
  <c r="C11" i="13"/>
  <c r="I20" i="13"/>
  <c r="H22" i="13"/>
  <c r="H44" i="13"/>
  <c r="H97" i="13"/>
  <c r="H20" i="13"/>
  <c r="H24" i="13"/>
  <c r="D19" i="13"/>
  <c r="D11" i="13"/>
  <c r="G14" i="13"/>
  <c r="F19" i="13"/>
  <c r="E24" i="13"/>
  <c r="J24" i="13" s="1"/>
  <c r="F38" i="13"/>
  <c r="D41" i="13"/>
  <c r="F44" i="13"/>
  <c r="F48" i="13"/>
  <c r="J48" i="13" s="1"/>
  <c r="F58" i="13"/>
  <c r="F11" i="13" s="1"/>
  <c r="E91" i="13"/>
  <c r="F97" i="13"/>
  <c r="K97" i="13" s="1"/>
  <c r="H29" i="13"/>
  <c r="G38" i="13"/>
  <c r="E41" i="13"/>
  <c r="G44" i="13"/>
  <c r="G48" i="13"/>
  <c r="K48" i="13" s="1"/>
  <c r="I52" i="13"/>
  <c r="D57" i="13"/>
  <c r="H57" i="13" s="1"/>
  <c r="G58" i="13"/>
  <c r="F91" i="13"/>
  <c r="H94" i="13"/>
  <c r="I57" i="13" l="1"/>
  <c r="C10" i="13"/>
  <c r="I58" i="13"/>
  <c r="D72" i="13"/>
  <c r="H72" i="13" s="1"/>
  <c r="I97" i="13"/>
  <c r="E12" i="13"/>
  <c r="I12" i="13" s="1"/>
  <c r="I44" i="13"/>
  <c r="E22" i="13"/>
  <c r="J91" i="13"/>
  <c r="F72" i="13"/>
  <c r="K44" i="13"/>
  <c r="G22" i="13"/>
  <c r="F22" i="13"/>
  <c r="F18" i="13" s="1"/>
  <c r="J44" i="13"/>
  <c r="H11" i="13"/>
  <c r="K91" i="13"/>
  <c r="I13" i="13"/>
  <c r="I41" i="13"/>
  <c r="E21" i="13"/>
  <c r="I91" i="13"/>
  <c r="E72" i="13"/>
  <c r="I72" i="13" s="1"/>
  <c r="H41" i="13"/>
  <c r="D21" i="13"/>
  <c r="D18" i="13"/>
  <c r="H19" i="13"/>
  <c r="J41" i="13"/>
  <c r="G20" i="13"/>
  <c r="K38" i="13"/>
  <c r="F57" i="13"/>
  <c r="J57" i="13" s="1"/>
  <c r="J58" i="13"/>
  <c r="F20" i="13"/>
  <c r="J38" i="13"/>
  <c r="C18" i="13"/>
  <c r="E19" i="13"/>
  <c r="E11" i="13"/>
  <c r="I24" i="13"/>
  <c r="F14" i="13"/>
  <c r="K14" i="13" s="1"/>
  <c r="K58" i="13"/>
  <c r="G57" i="13"/>
  <c r="G11" i="13"/>
  <c r="J97" i="13"/>
  <c r="F12" i="13"/>
  <c r="J19" i="13"/>
  <c r="K57" i="13" l="1"/>
  <c r="J12" i="13"/>
  <c r="H18" i="13"/>
  <c r="E15" i="13"/>
  <c r="I15" i="13" s="1"/>
  <c r="I22" i="13"/>
  <c r="I11" i="13"/>
  <c r="E10" i="13"/>
  <c r="J72" i="13"/>
  <c r="J11" i="13"/>
  <c r="J14" i="13"/>
  <c r="E18" i="13"/>
  <c r="I18" i="13" s="1"/>
  <c r="I19" i="13"/>
  <c r="F13" i="13"/>
  <c r="J20" i="13"/>
  <c r="G13" i="13"/>
  <c r="K13" i="13" s="1"/>
  <c r="K20" i="13"/>
  <c r="G18" i="13"/>
  <c r="K18" i="13" s="1"/>
  <c r="D14" i="13"/>
  <c r="H21" i="13"/>
  <c r="I21" i="13"/>
  <c r="E14" i="13"/>
  <c r="J21" i="13"/>
  <c r="K72" i="13"/>
  <c r="J22" i="13"/>
  <c r="F15" i="13"/>
  <c r="J15" i="13" s="1"/>
  <c r="K11" i="13"/>
  <c r="K12" i="13"/>
  <c r="G15" i="13"/>
  <c r="K22" i="13"/>
  <c r="K15" i="13" l="1"/>
  <c r="G10" i="13"/>
  <c r="H14" i="13"/>
  <c r="D10" i="13"/>
  <c r="H10" i="13" s="1"/>
  <c r="I14" i="13"/>
  <c r="J13" i="13"/>
  <c r="F10" i="13"/>
  <c r="J10" i="13" s="1"/>
  <c r="J18" i="13"/>
  <c r="K10" i="13" l="1"/>
  <c r="I10" i="13"/>
</calcChain>
</file>

<file path=xl/sharedStrings.xml><?xml version="1.0" encoding="utf-8"?>
<sst xmlns="http://schemas.openxmlformats.org/spreadsheetml/2006/main" count="225" uniqueCount="216">
  <si>
    <t>2</t>
  </si>
  <si>
    <t>FUNCIONAMIENTO</t>
  </si>
  <si>
    <t>2-10</t>
  </si>
  <si>
    <t>2-90</t>
  </si>
  <si>
    <t>210</t>
  </si>
  <si>
    <t>FUNCIONAMIENTO - NACIÓN</t>
  </si>
  <si>
    <t>2105</t>
  </si>
  <si>
    <t>GASTOS DE PERSONAL - NACIÓN</t>
  </si>
  <si>
    <t>21051</t>
  </si>
  <si>
    <t>Servicios personales asociados a la nómina - Planta (Nación)</t>
  </si>
  <si>
    <t>21052</t>
  </si>
  <si>
    <t>Contribuciones inherentes a la nómina - Planta (Nación)</t>
  </si>
  <si>
    <t>21054</t>
  </si>
  <si>
    <t>Servicios personales indirectos - Nación</t>
  </si>
  <si>
    <t>2106</t>
  </si>
  <si>
    <t>GASTOS GENERALES - NACIÓN</t>
  </si>
  <si>
    <t>21061</t>
  </si>
  <si>
    <t>Adquisición de bienes</t>
  </si>
  <si>
    <t>21062</t>
  </si>
  <si>
    <t>Adquisición de servicios - Nación</t>
  </si>
  <si>
    <t>21063</t>
  </si>
  <si>
    <t>Bienestar Institucional - Nación</t>
  </si>
  <si>
    <t>21064</t>
  </si>
  <si>
    <t>Otros gastos generales - Nación</t>
  </si>
  <si>
    <t>250</t>
  </si>
  <si>
    <t>FUNCIONAMIENTO ESTAMPILLAS</t>
  </si>
  <si>
    <t>GASTOS GENERALES - ESTAMPILLA DEPARTAMENTAL</t>
  </si>
  <si>
    <t>25062</t>
  </si>
  <si>
    <t>Adquisición de servicios - Estampilla departamental</t>
  </si>
  <si>
    <t>290</t>
  </si>
  <si>
    <t>FUNCIONAMIENTO - PROPIOS</t>
  </si>
  <si>
    <t>2905</t>
  </si>
  <si>
    <t>GASTOS DE PERSONAL - PROPIOS</t>
  </si>
  <si>
    <t>29053</t>
  </si>
  <si>
    <t>Beneficios convencionales</t>
  </si>
  <si>
    <t>29054</t>
  </si>
  <si>
    <t>Servicios personales indirectos - Propios</t>
  </si>
  <si>
    <t>2906</t>
  </si>
  <si>
    <t>GASTOS GENERALES - PROPIOS</t>
  </si>
  <si>
    <t>29062</t>
  </si>
  <si>
    <t>Adquisición de servicios - Propios</t>
  </si>
  <si>
    <t>29063</t>
  </si>
  <si>
    <t>Bienestar Institucional - Propios</t>
  </si>
  <si>
    <t>29064</t>
  </si>
  <si>
    <t>Otros gastos generales - Propios</t>
  </si>
  <si>
    <t>3</t>
  </si>
  <si>
    <t>TRANSFERENCIAS</t>
  </si>
  <si>
    <t>310</t>
  </si>
  <si>
    <t>TRANSFERENCIAS-NACION</t>
  </si>
  <si>
    <t>3101</t>
  </si>
  <si>
    <t>PASIVO PENSIONAL</t>
  </si>
  <si>
    <t>310101</t>
  </si>
  <si>
    <t>Pensionados docentes y no docentes</t>
  </si>
  <si>
    <t>3102</t>
  </si>
  <si>
    <t>TRANSFERENCIAS SECTOR PUBLICO</t>
  </si>
  <si>
    <t>310201</t>
  </si>
  <si>
    <t>Contraloría Tranferencia Sector Público</t>
  </si>
  <si>
    <t>350</t>
  </si>
  <si>
    <t>TRANSFERENCIAS - ESTAMPILLA</t>
  </si>
  <si>
    <t>3501</t>
  </si>
  <si>
    <t>350101</t>
  </si>
  <si>
    <t>PENSIONADOS DOCENTES Y NO DOCENTES</t>
  </si>
  <si>
    <t>4</t>
  </si>
  <si>
    <t>INVERSIÓN</t>
  </si>
  <si>
    <t>410</t>
  </si>
  <si>
    <t>INVERSIÓN RECURSOS-NACIÓN</t>
  </si>
  <si>
    <t>4104</t>
  </si>
  <si>
    <t>Fondo de Investigación - Nación</t>
  </si>
  <si>
    <t>41041</t>
  </si>
  <si>
    <t>Recursos actividades de investigación</t>
  </si>
  <si>
    <t>4105</t>
  </si>
  <si>
    <t>Fondo de Extensión</t>
  </si>
  <si>
    <t>41052</t>
  </si>
  <si>
    <t>Extensión de facultades</t>
  </si>
  <si>
    <t>450</t>
  </si>
  <si>
    <t>INVERSIÓN - ESTAMPILLA DEPARTAMENTAL</t>
  </si>
  <si>
    <t>4503</t>
  </si>
  <si>
    <t>Plan de inversión</t>
  </si>
  <si>
    <t>45031</t>
  </si>
  <si>
    <t>Recursos para inversión</t>
  </si>
  <si>
    <t>470</t>
  </si>
  <si>
    <t>INVERSION RECURSOS CREE</t>
  </si>
  <si>
    <t>4704</t>
  </si>
  <si>
    <t>Fondo de Investigación - Recursos CREE</t>
  </si>
  <si>
    <t>47042</t>
  </si>
  <si>
    <t>Proyectos y convenios de investigación</t>
  </si>
  <si>
    <t>5</t>
  </si>
  <si>
    <t>PRODUCCIÓN Y COMERCIALIZACIÓN DE BIENES Y SERVICIOS</t>
  </si>
  <si>
    <t>590</t>
  </si>
  <si>
    <t>PRODUCCIÓN Y COMERCIALIZACIÓN DE BIENES Y SERVICIOS-PROPIOS</t>
  </si>
  <si>
    <t>5901</t>
  </si>
  <si>
    <t>FONDOS ESPECIALES</t>
  </si>
  <si>
    <t>59011</t>
  </si>
  <si>
    <t>UNIDAD ADMINISTRATIVA ESPECIAL DE SALUD</t>
  </si>
  <si>
    <t>5902</t>
  </si>
  <si>
    <t>FORMACION AVANZADA</t>
  </si>
  <si>
    <t>59021</t>
  </si>
  <si>
    <t>POSTGRADOS</t>
  </si>
  <si>
    <t>59022</t>
  </si>
  <si>
    <t>EDUCACIÓN CONTINUADA</t>
  </si>
  <si>
    <t>5903</t>
  </si>
  <si>
    <t>SERVICOS DE EXTENSIÓN</t>
  </si>
  <si>
    <t>59031</t>
  </si>
  <si>
    <t>SERVICOS TECNOLÓGICOS</t>
  </si>
  <si>
    <t>59032</t>
  </si>
  <si>
    <t>OTROS PROYECTOS PRODUCTIVOS - PROPIOS</t>
  </si>
  <si>
    <t>UNIVERSIDAD DE CORDOBA</t>
  </si>
  <si>
    <t>OFICINA DE ASUNTOS FINANCIEROS</t>
  </si>
  <si>
    <t>INFORME DE EJECUCION PRESUPUESTAL DE GASTOS MENSUALIZADOS</t>
  </si>
  <si>
    <t>NUMERAL</t>
  </si>
  <si>
    <t>RUBROS</t>
  </si>
  <si>
    <t xml:space="preserve">APROPIACION </t>
  </si>
  <si>
    <t>CDP</t>
  </si>
  <si>
    <t xml:space="preserve">COMPROMISOS </t>
  </si>
  <si>
    <t>OBLIGACIONES</t>
  </si>
  <si>
    <t xml:space="preserve">PAGOS </t>
  </si>
  <si>
    <t>EJECUCION PORCENTUAL %</t>
  </si>
  <si>
    <t>DEFINITIVA</t>
  </si>
  <si>
    <t>ACUMULADOS</t>
  </si>
  <si>
    <t>ACUMULADAS</t>
  </si>
  <si>
    <t xml:space="preserve">ACUMULADOS </t>
  </si>
  <si>
    <t>COMP/CDP</t>
  </si>
  <si>
    <t>OBLIG/COM</t>
  </si>
  <si>
    <t>PAGOS/OBLIG</t>
  </si>
  <si>
    <t>MARGEORGE GALVAN ZUMAQUE</t>
  </si>
  <si>
    <t xml:space="preserve">Jefe de presupuesto (E) </t>
  </si>
  <si>
    <t>215</t>
  </si>
  <si>
    <t>FUNCIONAMINETO - RECURSOS DEL BALANCE</t>
  </si>
  <si>
    <t>2156</t>
  </si>
  <si>
    <t>GASTOS GENERALES - RECURSOS DEL BALANCE</t>
  </si>
  <si>
    <t>21563</t>
  </si>
  <si>
    <t>BIENESTAR UNIVERSITARIO - RECURSOS DEL BALANCE</t>
  </si>
  <si>
    <t>315</t>
  </si>
  <si>
    <t>PASIVO PENSIONAL - RECURSOS DEL BALANCE</t>
  </si>
  <si>
    <t>3151</t>
  </si>
  <si>
    <t>315102</t>
  </si>
  <si>
    <t>Recursos para pensiones año base-Rec. Nación- de Balance</t>
  </si>
  <si>
    <t>315103</t>
  </si>
  <si>
    <t>Pensionados Docentes y no Docentes-Rec nación- Rec. Balance</t>
  </si>
  <si>
    <t>315104</t>
  </si>
  <si>
    <t>Pensionados Docentes y no Docentes- Rec Estampillas-Rec. Balance</t>
  </si>
  <si>
    <t>4103</t>
  </si>
  <si>
    <t>41031</t>
  </si>
  <si>
    <t>415</t>
  </si>
  <si>
    <t>INVERSIÓN - RECURSOS DEL BALANCE</t>
  </si>
  <si>
    <t>4153</t>
  </si>
  <si>
    <t>PLAN DE INVERSION - RECURSOS DEL BALANCE</t>
  </si>
  <si>
    <t>41531</t>
  </si>
  <si>
    <t>RECURSOS PARA INVERSION - RECURSOS DEL BALANCE</t>
  </si>
  <si>
    <t>4154</t>
  </si>
  <si>
    <t>FONDO DE INVESTIGACIÓN - NACIÓN-RECURSOS DE BALANCE</t>
  </si>
  <si>
    <t>41542</t>
  </si>
  <si>
    <t>PROYECTOS Y CONVENIOS DE INVESTIGACION - REC. DEL BALANCE</t>
  </si>
  <si>
    <t>41543</t>
  </si>
  <si>
    <t>PROYECTOS DE INVESTIGACIÓN - ESTAMPILLAS -RECURSOS DE BALANCE</t>
  </si>
  <si>
    <t>4155</t>
  </si>
  <si>
    <t>Fondo de Extensión-Rec. Del Balance</t>
  </si>
  <si>
    <t>41551</t>
  </si>
  <si>
    <t>PROYECTOS DE EXTENSION - RECURSOS NACION - VIGENCIAS ANTERIORES</t>
  </si>
  <si>
    <t>41552</t>
  </si>
  <si>
    <t>CONSULTORIA Y CONVENIOS - RECURSOS PROPIOS - VIGENCIAS ANTERIORES</t>
  </si>
  <si>
    <t>490</t>
  </si>
  <si>
    <t>INVERSIÓN RECURSOS-PROPIOS</t>
  </si>
  <si>
    <t>4905</t>
  </si>
  <si>
    <t>FONDO DE EXTENSION</t>
  </si>
  <si>
    <t>49051</t>
  </si>
  <si>
    <t>CONSULTORIAS Y CONVENIOS - RECURSOS PROPIOS</t>
  </si>
  <si>
    <t>Proyectos de Investigación - Recursos Nación - Vigencias Anteriores</t>
  </si>
  <si>
    <t>41043</t>
  </si>
  <si>
    <t>a la Informacion Pública Nacional y se dictan otras disposiciones".</t>
  </si>
  <si>
    <t>260</t>
  </si>
  <si>
    <t>BIENESTAR ESTUDIANTIL - ESTAMPILLA LEY 1697 DE 2013</t>
  </si>
  <si>
    <t>2606</t>
  </si>
  <si>
    <t>GASTOS GENERALES - ESTAMPILLA UNAL Y OTRAS, LEY 1697 DE 2013</t>
  </si>
  <si>
    <t>26063</t>
  </si>
  <si>
    <t>Bienestar Institucional - Estampilla UNAL y otras, Ley 1697 de 2013</t>
  </si>
  <si>
    <t>4904</t>
  </si>
  <si>
    <t>FONDO DE INVESTIGACION</t>
  </si>
  <si>
    <t>49042</t>
  </si>
  <si>
    <t>PROYECTOS Y CONVENIOS DE INVESTIGACION</t>
  </si>
  <si>
    <t xml:space="preserve">         NIT 891080031-3</t>
  </si>
  <si>
    <t>26064</t>
  </si>
  <si>
    <t>BIENESTAR INSTITUCIONAL</t>
  </si>
  <si>
    <t>A</t>
  </si>
  <si>
    <t>B</t>
  </si>
  <si>
    <t>4/3</t>
  </si>
  <si>
    <t>7/6</t>
  </si>
  <si>
    <t>CDP/  APROPI</t>
  </si>
  <si>
    <t>5/4</t>
  </si>
  <si>
    <t>6/5</t>
  </si>
  <si>
    <t>SECCION DE PRESUPUESTO</t>
  </si>
  <si>
    <t>FUNCIONAMIENTO RECURSOS DEL BALANCE</t>
  </si>
  <si>
    <t>BIENESTAR ESTUDIANTIL- ESTAMPILLAS</t>
  </si>
  <si>
    <t>C</t>
  </si>
  <si>
    <t>D</t>
  </si>
  <si>
    <t>E</t>
  </si>
  <si>
    <t>F</t>
  </si>
  <si>
    <t xml:space="preserve"> Esta información se publica atendiendo a la ley 1712 de 2014, "Por medio de la cual se Crea la Ley de Transparencia y del derecho de acceso</t>
  </si>
  <si>
    <t xml:space="preserve">             DEL 01 DE ENERO AL 30 DE JUNIO DE 2016</t>
  </si>
  <si>
    <t>TOTAL A + B +C+D+E+F</t>
  </si>
  <si>
    <t>TOTAL NACION - A (10)</t>
  </si>
  <si>
    <t>TOTAL PROPIOS - B (90)</t>
  </si>
  <si>
    <t>TOTAL RECURSOS DEL BALANCE-C (15)</t>
  </si>
  <si>
    <t>TOTAL RECURSOS DE ESTAMPILLA DPTAL-D (50)</t>
  </si>
  <si>
    <t>TOTAL RECURSOS DE ESTAMPILLA NACIONAL-E(60)</t>
  </si>
  <si>
    <t>TOTAL RECURSOS CREE-F (70)</t>
  </si>
  <si>
    <t>2106101</t>
  </si>
  <si>
    <t>Materiales y suministros</t>
  </si>
  <si>
    <t>2106205</t>
  </si>
  <si>
    <t>Servicios públicos</t>
  </si>
  <si>
    <t>2106301</t>
  </si>
  <si>
    <t>Programas de bienestar</t>
  </si>
  <si>
    <t>2106402</t>
  </si>
  <si>
    <t>Prácticas académicas</t>
  </si>
  <si>
    <t>2506</t>
  </si>
  <si>
    <t>4-10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</si>
</sst>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000"/>
  </numFmts>
  <fonts count="15" x14ac:knownFonts="1">
    <font>
      <sz val="10"/>
      <color rgb="FF000000"/>
      <name val="ARIAL"/>
      <charset val="1"/>
    </font>
    <font>
      <sz val="10"/>
      <color rgb="FF00000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u val="double"/>
      <sz val="8"/>
      <name val="Arial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u/>
      <sz val="8"/>
      <name val="ARIAL"/>
      <family val="2"/>
    </font>
    <font>
      <sz val="11"/>
      <color rgb="FF006100"/>
      <name val="Calibri"/>
      <family val="2"/>
      <scheme val="minor"/>
    </font>
    <font>
      <i/>
      <sz val="8"/>
      <name val="Arial"/>
      <family val="2"/>
    </font>
    <font>
      <sz val="8"/>
      <color rgb="FF00000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u/>
      <sz val="6"/>
      <name val="Arial"/>
      <family val="2"/>
    </font>
    <font>
      <sz val="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06">
    <xf numFmtId="0" fontId="0" fillId="0" borderId="0" xfId="0"/>
    <xf numFmtId="3" fontId="5" fillId="0" borderId="9" xfId="0" applyNumberFormat="1" applyFont="1" applyFill="1" applyBorder="1" applyAlignment="1">
      <alignment horizontal="center" vertical="top" wrapText="1"/>
    </xf>
    <xf numFmtId="3" fontId="5" fillId="0" borderId="13" xfId="0" applyNumberFormat="1" applyFont="1" applyFill="1" applyBorder="1" applyAlignment="1">
      <alignment horizontal="center" vertical="top" wrapText="1"/>
    </xf>
    <xf numFmtId="10" fontId="6" fillId="0" borderId="9" xfId="0" applyNumberFormat="1" applyFont="1" applyFill="1" applyBorder="1" applyAlignment="1">
      <alignment horizontal="center" vertical="top" wrapText="1"/>
    </xf>
    <xf numFmtId="2" fontId="6" fillId="0" borderId="9" xfId="0" applyNumberFormat="1" applyFont="1" applyFill="1" applyBorder="1" applyAlignment="1">
      <alignment horizontal="center" vertical="top" wrapText="1"/>
    </xf>
    <xf numFmtId="4" fontId="6" fillId="0" borderId="9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horizontal="right"/>
    </xf>
    <xf numFmtId="0" fontId="2" fillId="0" borderId="2" xfId="0" applyFont="1" applyFill="1" applyBorder="1"/>
    <xf numFmtId="3" fontId="3" fillId="0" borderId="0" xfId="0" applyNumberFormat="1" applyFont="1" applyFill="1" applyBorder="1" applyAlignment="1">
      <alignment vertical="top"/>
    </xf>
    <xf numFmtId="3" fontId="2" fillId="0" borderId="7" xfId="0" applyNumberFormat="1" applyFont="1" applyFill="1" applyBorder="1" applyAlignment="1">
      <alignment vertical="top"/>
    </xf>
    <xf numFmtId="3" fontId="3" fillId="0" borderId="2" xfId="0" applyNumberFormat="1" applyFont="1" applyFill="1" applyBorder="1" applyAlignment="1">
      <alignment vertical="top"/>
    </xf>
    <xf numFmtId="0" fontId="2" fillId="0" borderId="0" xfId="0" applyFont="1" applyFill="1" applyBorder="1"/>
    <xf numFmtId="164" fontId="2" fillId="0" borderId="0" xfId="1" applyNumberFormat="1" applyFont="1" applyFill="1" applyBorder="1"/>
    <xf numFmtId="0" fontId="2" fillId="0" borderId="3" xfId="0" applyFont="1" applyFill="1" applyBorder="1"/>
    <xf numFmtId="0" fontId="2" fillId="0" borderId="1" xfId="0" applyFont="1" applyFill="1" applyBorder="1"/>
    <xf numFmtId="0" fontId="2" fillId="0" borderId="4" xfId="0" applyFont="1" applyFill="1" applyBorder="1"/>
    <xf numFmtId="0" fontId="3" fillId="0" borderId="4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5" fillId="0" borderId="4" xfId="0" applyFont="1" applyFill="1" applyBorder="1" applyAlignment="1"/>
    <xf numFmtId="165" fontId="2" fillId="0" borderId="7" xfId="0" applyNumberFormat="1" applyFont="1" applyFill="1" applyBorder="1" applyAlignment="1">
      <alignment vertical="top"/>
    </xf>
    <xf numFmtId="165" fontId="2" fillId="0" borderId="2" xfId="0" applyNumberFormat="1" applyFont="1" applyFill="1" applyBorder="1"/>
    <xf numFmtId="0" fontId="4" fillId="0" borderId="0" xfId="0" applyFont="1" applyFill="1" applyBorder="1" applyAlignment="1">
      <alignment horizontal="left" vertical="top"/>
    </xf>
    <xf numFmtId="165" fontId="6" fillId="0" borderId="9" xfId="0" applyNumberFormat="1" applyFont="1" applyFill="1" applyBorder="1" applyAlignment="1">
      <alignment horizontal="center" vertical="top" wrapText="1"/>
    </xf>
    <xf numFmtId="2" fontId="4" fillId="0" borderId="5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vertical="top"/>
    </xf>
    <xf numFmtId="2" fontId="2" fillId="0" borderId="0" xfId="0" applyNumberFormat="1" applyFont="1" applyFill="1" applyBorder="1"/>
    <xf numFmtId="0" fontId="4" fillId="0" borderId="4" xfId="0" applyFont="1" applyFill="1" applyBorder="1" applyAlignment="1">
      <alignment horizontal="left" vertical="top"/>
    </xf>
    <xf numFmtId="0" fontId="10" fillId="0" borderId="0" xfId="0" applyFont="1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2" fillId="0" borderId="5" xfId="0" applyFont="1" applyFill="1" applyBorder="1"/>
    <xf numFmtId="0" fontId="5" fillId="0" borderId="14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3" fontId="5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6" fillId="0" borderId="16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3" fontId="6" fillId="0" borderId="10" xfId="0" applyNumberFormat="1" applyFont="1" applyFill="1" applyBorder="1" applyAlignment="1">
      <alignment horizontal="center" vertical="top" wrapText="1"/>
    </xf>
    <xf numFmtId="3" fontId="6" fillId="0" borderId="11" xfId="0" applyNumberFormat="1" applyFont="1" applyFill="1" applyBorder="1" applyAlignment="1">
      <alignment horizontal="center" vertical="top" wrapText="1"/>
    </xf>
    <xf numFmtId="3" fontId="6" fillId="0" borderId="12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6" fillId="0" borderId="6" xfId="2" applyFont="1" applyFill="1" applyBorder="1" applyAlignment="1">
      <alignment horizontal="left"/>
    </xf>
    <xf numFmtId="0" fontId="6" fillId="0" borderId="7" xfId="2" applyFont="1" applyFill="1" applyBorder="1" applyAlignment="1">
      <alignment horizontal="left"/>
    </xf>
    <xf numFmtId="0" fontId="5" fillId="0" borderId="7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3" fontId="5" fillId="0" borderId="2" xfId="0" applyNumberFormat="1" applyFont="1" applyFill="1" applyBorder="1" applyAlignment="1">
      <alignment horizontal="right" vertical="top" wrapText="1"/>
    </xf>
    <xf numFmtId="2" fontId="5" fillId="0" borderId="2" xfId="0" applyNumberFormat="1" applyFont="1" applyFill="1" applyBorder="1" applyAlignment="1">
      <alignment horizontal="right"/>
    </xf>
    <xf numFmtId="2" fontId="5" fillId="0" borderId="3" xfId="0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2" fontId="3" fillId="0" borderId="0" xfId="0" applyNumberFormat="1" applyFont="1" applyFill="1" applyBorder="1" applyAlignment="1">
      <alignment horizontal="right"/>
    </xf>
    <xf numFmtId="2" fontId="3" fillId="0" borderId="5" xfId="0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vertical="top"/>
    </xf>
    <xf numFmtId="2" fontId="2" fillId="0" borderId="0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right"/>
    </xf>
    <xf numFmtId="164" fontId="2" fillId="0" borderId="7" xfId="1" applyNumberFormat="1" applyFont="1" applyFill="1" applyBorder="1" applyAlignment="1">
      <alignment vertical="top"/>
    </xf>
    <xf numFmtId="2" fontId="2" fillId="0" borderId="7" xfId="0" applyNumberFormat="1" applyFont="1" applyFill="1" applyBorder="1" applyAlignment="1">
      <alignment horizontal="right"/>
    </xf>
    <xf numFmtId="2" fontId="2" fillId="0" borderId="8" xfId="0" applyNumberFormat="1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right"/>
    </xf>
    <xf numFmtId="2" fontId="3" fillId="0" borderId="3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3" fontId="5" fillId="0" borderId="0" xfId="0" applyNumberFormat="1" applyFont="1" applyFill="1" applyBorder="1" applyAlignment="1">
      <alignment vertical="top"/>
    </xf>
    <xf numFmtId="164" fontId="5" fillId="0" borderId="0" xfId="1" applyNumberFormat="1" applyFont="1" applyFill="1" applyBorder="1" applyAlignment="1">
      <alignment vertical="top"/>
    </xf>
    <xf numFmtId="164" fontId="3" fillId="0" borderId="2" xfId="1" applyNumberFormat="1" applyFont="1" applyFill="1" applyBorder="1" applyAlignment="1">
      <alignment vertical="top"/>
    </xf>
    <xf numFmtId="2" fontId="5" fillId="0" borderId="0" xfId="0" applyNumberFormat="1" applyFont="1" applyFill="1" applyBorder="1" applyAlignment="1">
      <alignment horizontal="right"/>
    </xf>
    <xf numFmtId="2" fontId="5" fillId="0" borderId="5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7" fillId="0" borderId="5" xfId="0" applyNumberFormat="1" applyFont="1" applyFill="1" applyBorder="1" applyAlignment="1">
      <alignment horizontal="right"/>
    </xf>
    <xf numFmtId="0" fontId="10" fillId="0" borderId="4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0" fontId="10" fillId="0" borderId="0" xfId="0" applyFont="1" applyBorder="1"/>
    <xf numFmtId="0" fontId="10" fillId="0" borderId="5" xfId="0" applyFont="1" applyBorder="1"/>
    <xf numFmtId="0" fontId="10" fillId="0" borderId="4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4" fillId="0" borderId="0" xfId="0" applyFont="1" applyBorder="1"/>
    <xf numFmtId="0" fontId="14" fillId="0" borderId="5" xfId="0" applyFont="1" applyBorder="1"/>
    <xf numFmtId="0" fontId="14" fillId="0" borderId="0" xfId="0" applyFont="1"/>
    <xf numFmtId="0" fontId="14" fillId="0" borderId="4" xfId="0" applyFont="1" applyBorder="1"/>
  </cellXfs>
  <cellStyles count="3">
    <cellStyle name="Buena" xfId="2" builtinId="26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216476</xdr:colOff>
      <xdr:row>0</xdr:row>
      <xdr:rowOff>23045</xdr:rowOff>
    </xdr:from>
    <xdr:to>
      <xdr:col>1</xdr:col>
      <xdr:colOff>414398</xdr:colOff>
      <xdr:row>5</xdr:row>
      <xdr:rowOff>352</xdr:rowOff>
    </xdr:to>
    <xdr:pic>
      <xdr:nvPicPr>
        <xdr:cNvPr id="2" name="Imagen 3" descr="Descripción: pantallazoCalidadDiaMujer2012 log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476" y="23045"/>
          <a:ext cx="607497" cy="691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49026</xdr:colOff>
      <xdr:row>1</xdr:row>
      <xdr:rowOff>56028</xdr:rowOff>
    </xdr:from>
    <xdr:to>
      <xdr:col>10</xdr:col>
      <xdr:colOff>175092</xdr:colOff>
      <xdr:row>4</xdr:row>
      <xdr:rowOff>42022</xdr:rowOff>
    </xdr:to>
    <xdr:pic>
      <xdr:nvPicPr>
        <xdr:cNvPr id="3" name="2 Imagen" descr="Logo Solo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9926" y="198903"/>
          <a:ext cx="1221441" cy="414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tabSelected="1" topLeftCell="A64" zoomScale="172" zoomScaleNormal="172" workbookViewId="0">
      <selection activeCell="E120" sqref="E120"/>
    </sheetView>
  </sheetViews>
  <sheetFormatPr baseColWidth="10" defaultRowHeight="11.25" x14ac:dyDescent="0.2"/>
  <cols>
    <col min="1" max="1" width="5.5703125" style="38" customWidth="1"/>
    <col min="2" max="2" width="33.5703125" style="38" customWidth="1"/>
    <col min="3" max="3" width="12.5703125" style="38" customWidth="1"/>
    <col min="4" max="4" width="12.85546875" style="38" bestFit="1" customWidth="1"/>
    <col min="5" max="7" width="12.140625" style="38" customWidth="1"/>
    <col min="8" max="9" width="5.28515625" style="38" customWidth="1"/>
    <col min="10" max="10" width="5.5703125" style="38" customWidth="1"/>
    <col min="11" max="11" width="5.42578125" style="38" customWidth="1"/>
    <col min="12" max="16384" width="11.42578125" style="38"/>
  </cols>
  <sheetData>
    <row r="1" spans="1:12" x14ac:dyDescent="0.2">
      <c r="A1" s="19"/>
      <c r="B1" s="12"/>
      <c r="C1" s="12"/>
      <c r="D1" s="12"/>
      <c r="E1" s="12"/>
      <c r="F1" s="12"/>
      <c r="G1" s="12"/>
      <c r="H1" s="12"/>
      <c r="I1" s="31"/>
      <c r="J1" s="12"/>
      <c r="K1" s="18"/>
    </row>
    <row r="2" spans="1:12" x14ac:dyDescent="0.2">
      <c r="A2" s="20"/>
      <c r="B2" s="56" t="s">
        <v>106</v>
      </c>
      <c r="C2" s="56"/>
      <c r="D2" s="56"/>
      <c r="E2" s="56"/>
      <c r="F2" s="56"/>
      <c r="G2" s="56"/>
      <c r="H2" s="56"/>
      <c r="I2" s="56"/>
      <c r="J2" s="57"/>
      <c r="K2" s="58"/>
    </row>
    <row r="3" spans="1:12" x14ac:dyDescent="0.2">
      <c r="A3" s="20"/>
      <c r="B3" s="56" t="s">
        <v>107</v>
      </c>
      <c r="C3" s="56"/>
      <c r="D3" s="56"/>
      <c r="E3" s="56"/>
      <c r="F3" s="56"/>
      <c r="G3" s="56"/>
      <c r="H3" s="56"/>
      <c r="I3" s="56"/>
      <c r="J3" s="57"/>
      <c r="K3" s="58"/>
    </row>
    <row r="4" spans="1:12" x14ac:dyDescent="0.2">
      <c r="A4" s="20"/>
      <c r="B4" s="56" t="s">
        <v>190</v>
      </c>
      <c r="C4" s="56"/>
      <c r="D4" s="56"/>
      <c r="E4" s="56"/>
      <c r="F4" s="56"/>
      <c r="G4" s="56"/>
      <c r="H4" s="56"/>
      <c r="I4" s="56"/>
      <c r="J4" s="57"/>
      <c r="K4" s="58"/>
    </row>
    <row r="5" spans="1:12" x14ac:dyDescent="0.2">
      <c r="A5" s="20"/>
      <c r="B5" s="56" t="s">
        <v>108</v>
      </c>
      <c r="C5" s="56"/>
      <c r="D5" s="56"/>
      <c r="E5" s="56"/>
      <c r="F5" s="56"/>
      <c r="G5" s="56"/>
      <c r="H5" s="56"/>
      <c r="I5" s="56"/>
      <c r="J5" s="57"/>
      <c r="K5" s="58"/>
    </row>
    <row r="6" spans="1:12" ht="12" thickBot="1" x14ac:dyDescent="0.25">
      <c r="A6" s="61" t="s">
        <v>180</v>
      </c>
      <c r="B6" s="62"/>
      <c r="C6" s="63" t="s">
        <v>198</v>
      </c>
      <c r="D6" s="63"/>
      <c r="E6" s="63"/>
      <c r="F6" s="63"/>
      <c r="G6" s="63"/>
      <c r="H6" s="26"/>
      <c r="I6" s="30"/>
      <c r="J6" s="59"/>
      <c r="K6" s="60"/>
    </row>
    <row r="7" spans="1:12" ht="23.25" thickBot="1" x14ac:dyDescent="0.25">
      <c r="A7" s="51" t="s">
        <v>109</v>
      </c>
      <c r="B7" s="51" t="s">
        <v>110</v>
      </c>
      <c r="C7" s="49" t="s">
        <v>111</v>
      </c>
      <c r="D7" s="49" t="s">
        <v>112</v>
      </c>
      <c r="E7" s="49" t="s">
        <v>113</v>
      </c>
      <c r="F7" s="1" t="s">
        <v>114</v>
      </c>
      <c r="G7" s="49" t="s">
        <v>115</v>
      </c>
      <c r="H7" s="53" t="s">
        <v>116</v>
      </c>
      <c r="I7" s="54"/>
      <c r="J7" s="54"/>
      <c r="K7" s="55"/>
    </row>
    <row r="8" spans="1:12" ht="27" customHeight="1" x14ac:dyDescent="0.2">
      <c r="A8" s="52"/>
      <c r="B8" s="52"/>
      <c r="C8" s="50" t="s">
        <v>117</v>
      </c>
      <c r="D8" s="50" t="s">
        <v>118</v>
      </c>
      <c r="E8" s="50" t="s">
        <v>118</v>
      </c>
      <c r="F8" s="2" t="s">
        <v>119</v>
      </c>
      <c r="G8" s="50" t="s">
        <v>120</v>
      </c>
      <c r="H8" s="3" t="s">
        <v>187</v>
      </c>
      <c r="I8" s="33" t="s">
        <v>121</v>
      </c>
      <c r="J8" s="4" t="s">
        <v>122</v>
      </c>
      <c r="K8" s="5" t="s">
        <v>123</v>
      </c>
    </row>
    <row r="9" spans="1:12" ht="12" thickBot="1" x14ac:dyDescent="0.25">
      <c r="A9" s="43">
        <v>1</v>
      </c>
      <c r="B9" s="44">
        <v>2</v>
      </c>
      <c r="C9" s="44">
        <v>3</v>
      </c>
      <c r="D9" s="44">
        <v>4</v>
      </c>
      <c r="E9" s="44">
        <v>5</v>
      </c>
      <c r="F9" s="45">
        <v>6</v>
      </c>
      <c r="G9" s="44">
        <v>7</v>
      </c>
      <c r="H9" s="46" t="s">
        <v>185</v>
      </c>
      <c r="I9" s="46" t="s">
        <v>188</v>
      </c>
      <c r="J9" s="46" t="s">
        <v>189</v>
      </c>
      <c r="K9" s="47" t="s">
        <v>186</v>
      </c>
    </row>
    <row r="10" spans="1:12" s="99" customFormat="1" x14ac:dyDescent="0.2">
      <c r="A10" s="48"/>
      <c r="B10" s="64" t="s">
        <v>199</v>
      </c>
      <c r="C10" s="65">
        <f>C11+C12+C13+C14+C15+C16</f>
        <v>184360202398</v>
      </c>
      <c r="D10" s="65">
        <f t="shared" ref="D10:G10" si="0">D11+D12+D13+D14+D15+D16</f>
        <v>114143208455</v>
      </c>
      <c r="E10" s="65">
        <f t="shared" si="0"/>
        <v>92938320831</v>
      </c>
      <c r="F10" s="65">
        <f t="shared" si="0"/>
        <v>71524421703</v>
      </c>
      <c r="G10" s="65">
        <f t="shared" si="0"/>
        <v>70235791630</v>
      </c>
      <c r="H10" s="66">
        <f>D10/C10*100</f>
        <v>61.913149893698673</v>
      </c>
      <c r="I10" s="66">
        <f>E10/D10*100</f>
        <v>81.422558633998932</v>
      </c>
      <c r="J10" s="66">
        <f>F10/E10*100</f>
        <v>76.959020846805217</v>
      </c>
      <c r="K10" s="67">
        <f>G10/F10*100</f>
        <v>98.198335558236394</v>
      </c>
      <c r="L10" s="39"/>
    </row>
    <row r="11" spans="1:12" s="99" customFormat="1" x14ac:dyDescent="0.2">
      <c r="A11" s="6" t="s">
        <v>183</v>
      </c>
      <c r="B11" s="32" t="s">
        <v>200</v>
      </c>
      <c r="C11" s="7">
        <f>C24+C58+C74</f>
        <v>112846378079</v>
      </c>
      <c r="D11" s="7">
        <f t="shared" ref="D11:G11" si="1">D24+D58+D74</f>
        <v>65992909389</v>
      </c>
      <c r="E11" s="7">
        <f t="shared" si="1"/>
        <v>59455881573</v>
      </c>
      <c r="F11" s="7">
        <f t="shared" si="1"/>
        <v>55290046337</v>
      </c>
      <c r="G11" s="7">
        <f t="shared" si="1"/>
        <v>55270501567</v>
      </c>
      <c r="H11" s="11">
        <f t="shared" ref="H11:K16" si="2">D11/C11*100</f>
        <v>58.480307930486305</v>
      </c>
      <c r="I11" s="11">
        <f t="shared" si="2"/>
        <v>90.094348201157473</v>
      </c>
      <c r="J11" s="11">
        <f t="shared" si="2"/>
        <v>92.993400945732873</v>
      </c>
      <c r="K11" s="34">
        <f t="shared" si="2"/>
        <v>99.964650472743557</v>
      </c>
      <c r="L11" s="39"/>
    </row>
    <row r="12" spans="1:12" s="99" customFormat="1" x14ac:dyDescent="0.2">
      <c r="A12" s="6" t="s">
        <v>184</v>
      </c>
      <c r="B12" s="32" t="s">
        <v>201</v>
      </c>
      <c r="C12" s="7">
        <f>C23+C90+C97+C103</f>
        <v>30918777300</v>
      </c>
      <c r="D12" s="7">
        <f>D23+D90+D97+D103</f>
        <v>22889210150</v>
      </c>
      <c r="E12" s="7">
        <f>E23+E90+E97+E103</f>
        <v>19732098279</v>
      </c>
      <c r="F12" s="7">
        <f>F23+F90+F97+F103</f>
        <v>9487144388</v>
      </c>
      <c r="G12" s="7">
        <f>G23+G90+G97+G103</f>
        <v>8222053303</v>
      </c>
      <c r="H12" s="11">
        <f t="shared" si="2"/>
        <v>74.030127155125243</v>
      </c>
      <c r="I12" s="11">
        <f t="shared" si="2"/>
        <v>86.206986390921841</v>
      </c>
      <c r="J12" s="11">
        <f t="shared" si="2"/>
        <v>48.079754387280488</v>
      </c>
      <c r="K12" s="34">
        <f t="shared" si="2"/>
        <v>86.665206797103508</v>
      </c>
      <c r="L12" s="39"/>
    </row>
    <row r="13" spans="1:12" s="99" customFormat="1" x14ac:dyDescent="0.2">
      <c r="A13" s="6" t="s">
        <v>193</v>
      </c>
      <c r="B13" s="32" t="s">
        <v>202</v>
      </c>
      <c r="C13" s="7">
        <f>C20+C63+C83+C85+C89</f>
        <v>28148172606</v>
      </c>
      <c r="D13" s="7">
        <f t="shared" ref="D13:G13" si="3">D20+D63+D83+D85+D89</f>
        <v>17396473169</v>
      </c>
      <c r="E13" s="7">
        <f t="shared" si="3"/>
        <v>9009990543</v>
      </c>
      <c r="F13" s="7">
        <f t="shared" si="3"/>
        <v>4537773303</v>
      </c>
      <c r="G13" s="7">
        <f t="shared" si="3"/>
        <v>4533779085</v>
      </c>
      <c r="H13" s="11">
        <f t="shared" si="2"/>
        <v>61.803206241856735</v>
      </c>
      <c r="I13" s="11">
        <f t="shared" si="2"/>
        <v>51.79205265039316</v>
      </c>
      <c r="J13" s="11">
        <f t="shared" si="2"/>
        <v>50.363796513920491</v>
      </c>
      <c r="K13" s="34">
        <f t="shared" si="2"/>
        <v>99.911978458744088</v>
      </c>
      <c r="L13" s="39"/>
    </row>
    <row r="14" spans="1:12" s="99" customFormat="1" x14ac:dyDescent="0.2">
      <c r="A14" s="6" t="s">
        <v>194</v>
      </c>
      <c r="B14" s="32" t="s">
        <v>203</v>
      </c>
      <c r="C14" s="7">
        <f>C21+C68+C91</f>
        <v>10000000000</v>
      </c>
      <c r="D14" s="7">
        <f>D21+D68+D91</f>
        <v>7599754887</v>
      </c>
      <c r="E14" s="7">
        <f>E21+E68+E91</f>
        <v>4689922936</v>
      </c>
      <c r="F14" s="7">
        <f>F21+F68+F91</f>
        <v>2160815175</v>
      </c>
      <c r="G14" s="7">
        <f>G21+G68+G91</f>
        <v>2160815175</v>
      </c>
      <c r="H14" s="11">
        <f t="shared" si="2"/>
        <v>75.997548870000003</v>
      </c>
      <c r="I14" s="11">
        <f t="shared" si="2"/>
        <v>61.711502617308035</v>
      </c>
      <c r="J14" s="11">
        <f t="shared" si="2"/>
        <v>46.073575290832878</v>
      </c>
      <c r="K14" s="34">
        <f t="shared" si="2"/>
        <v>100</v>
      </c>
      <c r="L14" s="39"/>
    </row>
    <row r="15" spans="1:12" s="99" customFormat="1" x14ac:dyDescent="0.2">
      <c r="A15" s="6" t="s">
        <v>195</v>
      </c>
      <c r="B15" s="32" t="s">
        <v>204</v>
      </c>
      <c r="C15" s="7">
        <f>C22</f>
        <v>446874413</v>
      </c>
      <c r="D15" s="7">
        <f t="shared" ref="D15:G15" si="4">D22</f>
        <v>264860860</v>
      </c>
      <c r="E15" s="7">
        <f t="shared" si="4"/>
        <v>50427500</v>
      </c>
      <c r="F15" s="7">
        <f t="shared" si="4"/>
        <v>48642500</v>
      </c>
      <c r="G15" s="7">
        <f t="shared" si="4"/>
        <v>48642500</v>
      </c>
      <c r="H15" s="11">
        <f t="shared" si="2"/>
        <v>59.269640931533928</v>
      </c>
      <c r="I15" s="11">
        <f t="shared" si="2"/>
        <v>19.039241962742249</v>
      </c>
      <c r="J15" s="11">
        <f t="shared" si="2"/>
        <v>96.460264736502893</v>
      </c>
      <c r="K15" s="34">
        <f t="shared" si="2"/>
        <v>100</v>
      </c>
      <c r="L15" s="39"/>
    </row>
    <row r="16" spans="1:12" s="99" customFormat="1" x14ac:dyDescent="0.2">
      <c r="A16" s="6" t="s">
        <v>196</v>
      </c>
      <c r="B16" s="32" t="s">
        <v>205</v>
      </c>
      <c r="C16" s="7">
        <f>C94</f>
        <v>2000000000</v>
      </c>
      <c r="D16" s="7">
        <f t="shared" ref="D16:G16" si="5">D94</f>
        <v>0</v>
      </c>
      <c r="E16" s="7">
        <f t="shared" si="5"/>
        <v>0</v>
      </c>
      <c r="F16" s="7">
        <f t="shared" si="5"/>
        <v>0</v>
      </c>
      <c r="G16" s="7">
        <f t="shared" si="5"/>
        <v>0</v>
      </c>
      <c r="H16" s="11">
        <f t="shared" si="2"/>
        <v>0</v>
      </c>
      <c r="I16" s="11">
        <v>0</v>
      </c>
      <c r="J16" s="11">
        <v>0</v>
      </c>
      <c r="K16" s="34">
        <v>0</v>
      </c>
      <c r="L16" s="39"/>
    </row>
    <row r="17" spans="1:12" s="99" customFormat="1" x14ac:dyDescent="0.2">
      <c r="A17" s="20"/>
      <c r="B17" s="16"/>
      <c r="C17" s="16"/>
      <c r="D17" s="16"/>
      <c r="E17" s="16"/>
      <c r="F17" s="16"/>
      <c r="G17" s="16"/>
      <c r="H17" s="16"/>
      <c r="I17" s="16"/>
      <c r="J17" s="16"/>
      <c r="K17" s="42"/>
      <c r="L17" s="39"/>
    </row>
    <row r="18" spans="1:12" s="100" customFormat="1" x14ac:dyDescent="0.2">
      <c r="A18" s="35" t="s">
        <v>0</v>
      </c>
      <c r="B18" s="10" t="s">
        <v>1</v>
      </c>
      <c r="C18" s="8">
        <f>C19+C20+C21+C22+C23</f>
        <v>92113909733</v>
      </c>
      <c r="D18" s="8">
        <f t="shared" ref="D18:G18" si="6">D19+D20+D21+D22+D23</f>
        <v>66284691993</v>
      </c>
      <c r="E18" s="8">
        <f t="shared" si="6"/>
        <v>57698895603</v>
      </c>
      <c r="F18" s="8">
        <f t="shared" si="6"/>
        <v>48224419159</v>
      </c>
      <c r="G18" s="8">
        <f t="shared" si="6"/>
        <v>47833245606</v>
      </c>
      <c r="H18" s="11">
        <f t="shared" ref="H18:K33" si="7">D18/C18*100</f>
        <v>71.95948167343218</v>
      </c>
      <c r="I18" s="11">
        <f t="shared" si="7"/>
        <v>87.047090162376094</v>
      </c>
      <c r="J18" s="11">
        <f t="shared" si="7"/>
        <v>83.579449233847413</v>
      </c>
      <c r="K18" s="34">
        <f t="shared" si="7"/>
        <v>99.18884755934485</v>
      </c>
      <c r="L18" s="41"/>
    </row>
    <row r="19" spans="1:12" s="100" customFormat="1" x14ac:dyDescent="0.2">
      <c r="A19" s="35" t="s">
        <v>2</v>
      </c>
      <c r="B19" s="10" t="s">
        <v>1</v>
      </c>
      <c r="C19" s="8">
        <f>C24</f>
        <v>75724332092</v>
      </c>
      <c r="D19" s="8">
        <f t="shared" ref="D19:G19" si="8">D24</f>
        <v>51275202914</v>
      </c>
      <c r="E19" s="8">
        <f t="shared" si="8"/>
        <v>44840750521</v>
      </c>
      <c r="F19" s="8">
        <f t="shared" si="8"/>
        <v>41031753308</v>
      </c>
      <c r="G19" s="8">
        <f t="shared" si="8"/>
        <v>41012903832</v>
      </c>
      <c r="H19" s="11">
        <f t="shared" si="7"/>
        <v>67.712981412241518</v>
      </c>
      <c r="I19" s="11">
        <f t="shared" si="7"/>
        <v>87.451142019287531</v>
      </c>
      <c r="J19" s="11">
        <f t="shared" si="7"/>
        <v>91.505500758253021</v>
      </c>
      <c r="K19" s="34">
        <f t="shared" si="7"/>
        <v>99.954061246521661</v>
      </c>
      <c r="L19" s="41"/>
    </row>
    <row r="20" spans="1:12" s="100" customFormat="1" x14ac:dyDescent="0.2">
      <c r="A20" s="37">
        <v>215</v>
      </c>
      <c r="B20" s="10" t="s">
        <v>191</v>
      </c>
      <c r="C20" s="8">
        <f>C38</f>
        <v>592254985</v>
      </c>
      <c r="D20" s="8">
        <f t="shared" ref="D20:G20" si="9">D38</f>
        <v>580849540</v>
      </c>
      <c r="E20" s="8">
        <f t="shared" si="9"/>
        <v>577700840</v>
      </c>
      <c r="F20" s="8">
        <f t="shared" si="9"/>
        <v>371627210</v>
      </c>
      <c r="G20" s="8">
        <f t="shared" si="9"/>
        <v>368970210</v>
      </c>
      <c r="H20" s="11">
        <f t="shared" si="7"/>
        <v>98.07423402269886</v>
      </c>
      <c r="I20" s="11">
        <f t="shared" si="7"/>
        <v>99.457914695086103</v>
      </c>
      <c r="J20" s="11">
        <f t="shared" si="7"/>
        <v>64.328660141813188</v>
      </c>
      <c r="K20" s="34">
        <f t="shared" si="7"/>
        <v>99.285036206040999</v>
      </c>
      <c r="L20" s="41"/>
    </row>
    <row r="21" spans="1:12" s="100" customFormat="1" x14ac:dyDescent="0.2">
      <c r="A21" s="37">
        <v>250</v>
      </c>
      <c r="B21" s="10" t="s">
        <v>25</v>
      </c>
      <c r="C21" s="8">
        <f>C41</f>
        <v>1500000000</v>
      </c>
      <c r="D21" s="8">
        <f t="shared" ref="D21:G21" si="10">D41</f>
        <v>1425799802</v>
      </c>
      <c r="E21" s="8">
        <f t="shared" si="10"/>
        <v>1092285668</v>
      </c>
      <c r="F21" s="8">
        <f t="shared" si="10"/>
        <v>149064267</v>
      </c>
      <c r="G21" s="8">
        <f t="shared" si="10"/>
        <v>149064267</v>
      </c>
      <c r="H21" s="11">
        <f t="shared" si="7"/>
        <v>95.05332013333333</v>
      </c>
      <c r="I21" s="11">
        <f t="shared" si="7"/>
        <v>76.608628116501876</v>
      </c>
      <c r="J21" s="11">
        <f t="shared" si="7"/>
        <v>13.647003834897886</v>
      </c>
      <c r="K21" s="34">
        <f t="shared" si="7"/>
        <v>100</v>
      </c>
      <c r="L21" s="41"/>
    </row>
    <row r="22" spans="1:12" s="100" customFormat="1" x14ac:dyDescent="0.2">
      <c r="A22" s="37">
        <v>260</v>
      </c>
      <c r="B22" s="10" t="s">
        <v>192</v>
      </c>
      <c r="C22" s="8">
        <f>C44</f>
        <v>446874413</v>
      </c>
      <c r="D22" s="8">
        <f t="shared" ref="D22:G22" si="11">D44</f>
        <v>264860860</v>
      </c>
      <c r="E22" s="8">
        <f t="shared" si="11"/>
        <v>50427500</v>
      </c>
      <c r="F22" s="8">
        <f t="shared" si="11"/>
        <v>48642500</v>
      </c>
      <c r="G22" s="8">
        <f t="shared" si="11"/>
        <v>48642500</v>
      </c>
      <c r="H22" s="11">
        <f t="shared" si="7"/>
        <v>59.269640931533928</v>
      </c>
      <c r="I22" s="11">
        <f t="shared" si="7"/>
        <v>19.039241962742249</v>
      </c>
      <c r="J22" s="11">
        <f t="shared" si="7"/>
        <v>96.460264736502893</v>
      </c>
      <c r="K22" s="34">
        <f t="shared" si="7"/>
        <v>100</v>
      </c>
      <c r="L22" s="41"/>
    </row>
    <row r="23" spans="1:12" s="100" customFormat="1" x14ac:dyDescent="0.2">
      <c r="A23" s="35" t="s">
        <v>3</v>
      </c>
      <c r="B23" s="10" t="s">
        <v>1</v>
      </c>
      <c r="C23" s="8">
        <f>C48</f>
        <v>13850448243</v>
      </c>
      <c r="D23" s="68">
        <v>12737978877</v>
      </c>
      <c r="E23" s="68">
        <v>11137731074</v>
      </c>
      <c r="F23" s="68">
        <v>6623331874</v>
      </c>
      <c r="G23" s="68">
        <v>6253664797</v>
      </c>
      <c r="H23" s="11">
        <f t="shared" si="7"/>
        <v>91.967990158280685</v>
      </c>
      <c r="I23" s="11">
        <f t="shared" si="7"/>
        <v>87.43719220723905</v>
      </c>
      <c r="J23" s="11">
        <f t="shared" si="7"/>
        <v>59.4675147926812</v>
      </c>
      <c r="K23" s="34">
        <f t="shared" si="7"/>
        <v>94.418714265985457</v>
      </c>
      <c r="L23" s="41"/>
    </row>
    <row r="24" spans="1:12" s="100" customFormat="1" x14ac:dyDescent="0.2">
      <c r="A24" s="35" t="s">
        <v>4</v>
      </c>
      <c r="B24" s="10" t="s">
        <v>5</v>
      </c>
      <c r="C24" s="8">
        <f>C25+C29</f>
        <v>75724332092</v>
      </c>
      <c r="D24" s="8">
        <f>D25+D29</f>
        <v>51275202914</v>
      </c>
      <c r="E24" s="8">
        <f>E25+E29</f>
        <v>44840750521</v>
      </c>
      <c r="F24" s="8">
        <f>F25+F29</f>
        <v>41031753308</v>
      </c>
      <c r="G24" s="8">
        <f>G25+G29</f>
        <v>41012903832</v>
      </c>
      <c r="H24" s="11">
        <f t="shared" si="7"/>
        <v>67.712981412241518</v>
      </c>
      <c r="I24" s="11">
        <f t="shared" si="7"/>
        <v>87.451142019287531</v>
      </c>
      <c r="J24" s="11">
        <f t="shared" si="7"/>
        <v>91.505500758253021</v>
      </c>
      <c r="K24" s="34">
        <f t="shared" si="7"/>
        <v>99.954061246521661</v>
      </c>
      <c r="L24" s="41"/>
    </row>
    <row r="25" spans="1:12" s="101" customFormat="1" x14ac:dyDescent="0.2">
      <c r="A25" s="21" t="s">
        <v>6</v>
      </c>
      <c r="B25" s="22" t="s">
        <v>7</v>
      </c>
      <c r="C25" s="13">
        <f>C26+C27+C28</f>
        <v>66615519913</v>
      </c>
      <c r="D25" s="69">
        <v>43536786195</v>
      </c>
      <c r="E25" s="69">
        <v>37640439130</v>
      </c>
      <c r="F25" s="69">
        <v>37285166279</v>
      </c>
      <c r="G25" s="69">
        <v>37276862941</v>
      </c>
      <c r="H25" s="70">
        <f t="shared" si="7"/>
        <v>65.3553199792768</v>
      </c>
      <c r="I25" s="70">
        <f t="shared" si="7"/>
        <v>86.456632240628807</v>
      </c>
      <c r="J25" s="70">
        <f t="shared" si="7"/>
        <v>99.056140525425377</v>
      </c>
      <c r="K25" s="71">
        <f t="shared" si="7"/>
        <v>99.977730183800531</v>
      </c>
      <c r="L25" s="40"/>
    </row>
    <row r="26" spans="1:12" s="99" customFormat="1" x14ac:dyDescent="0.2">
      <c r="A26" s="23" t="s">
        <v>8</v>
      </c>
      <c r="B26" s="24" t="s">
        <v>9</v>
      </c>
      <c r="C26" s="9">
        <v>39500627193</v>
      </c>
      <c r="D26" s="72">
        <v>19597189114</v>
      </c>
      <c r="E26" s="72">
        <v>19488489809</v>
      </c>
      <c r="F26" s="72">
        <v>19488489809</v>
      </c>
      <c r="G26" s="72">
        <v>19480293009</v>
      </c>
      <c r="H26" s="73">
        <f t="shared" si="7"/>
        <v>49.612349237515055</v>
      </c>
      <c r="I26" s="73">
        <f t="shared" si="7"/>
        <v>99.445332162854186</v>
      </c>
      <c r="J26" s="73">
        <f t="shared" si="7"/>
        <v>100</v>
      </c>
      <c r="K26" s="74">
        <f t="shared" si="7"/>
        <v>99.957940301786678</v>
      </c>
      <c r="L26" s="39"/>
    </row>
    <row r="27" spans="1:12" s="99" customFormat="1" x14ac:dyDescent="0.2">
      <c r="A27" s="23" t="s">
        <v>10</v>
      </c>
      <c r="B27" s="24" t="s">
        <v>11</v>
      </c>
      <c r="C27" s="9">
        <v>10306842620</v>
      </c>
      <c r="D27" s="72">
        <v>10197301879</v>
      </c>
      <c r="E27" s="72">
        <v>6993954951</v>
      </c>
      <c r="F27" s="72">
        <v>6993657951</v>
      </c>
      <c r="G27" s="72">
        <v>6993657951</v>
      </c>
      <c r="H27" s="73">
        <f t="shared" si="7"/>
        <v>98.937203709820494</v>
      </c>
      <c r="I27" s="73">
        <f t="shared" si="7"/>
        <v>68.586328364007045</v>
      </c>
      <c r="J27" s="73">
        <f t="shared" si="7"/>
        <v>99.995753475650318</v>
      </c>
      <c r="K27" s="74">
        <f t="shared" si="7"/>
        <v>100</v>
      </c>
      <c r="L27" s="39"/>
    </row>
    <row r="28" spans="1:12" s="99" customFormat="1" x14ac:dyDescent="0.2">
      <c r="A28" s="23" t="s">
        <v>12</v>
      </c>
      <c r="B28" s="24" t="s">
        <v>13</v>
      </c>
      <c r="C28" s="9">
        <v>16808050100</v>
      </c>
      <c r="D28" s="72">
        <v>13742295202</v>
      </c>
      <c r="E28" s="72">
        <v>11157994370</v>
      </c>
      <c r="F28" s="72">
        <v>10803018519</v>
      </c>
      <c r="G28" s="72">
        <v>10802911981</v>
      </c>
      <c r="H28" s="73">
        <f t="shared" si="7"/>
        <v>81.76019895371445</v>
      </c>
      <c r="I28" s="73">
        <f t="shared" si="7"/>
        <v>81.19454724256039</v>
      </c>
      <c r="J28" s="73">
        <f t="shared" si="7"/>
        <v>96.818641063716555</v>
      </c>
      <c r="K28" s="74">
        <f t="shared" si="7"/>
        <v>99.999013812669006</v>
      </c>
      <c r="L28" s="39"/>
    </row>
    <row r="29" spans="1:12" s="101" customFormat="1" x14ac:dyDescent="0.2">
      <c r="A29" s="21" t="s">
        <v>14</v>
      </c>
      <c r="B29" s="22" t="s">
        <v>15</v>
      </c>
      <c r="C29" s="13">
        <f>C30+C32+C34+C36</f>
        <v>9108812179</v>
      </c>
      <c r="D29" s="13">
        <f t="shared" ref="D29:G29" si="12">D30+D32+D34+D36</f>
        <v>7738416719</v>
      </c>
      <c r="E29" s="13">
        <f t="shared" si="12"/>
        <v>7200311391</v>
      </c>
      <c r="F29" s="13">
        <f t="shared" si="12"/>
        <v>3746587029</v>
      </c>
      <c r="G29" s="13">
        <f t="shared" si="12"/>
        <v>3736040891</v>
      </c>
      <c r="H29" s="70">
        <f t="shared" si="7"/>
        <v>84.955278107947024</v>
      </c>
      <c r="I29" s="70">
        <f t="shared" si="7"/>
        <v>93.046312346053952</v>
      </c>
      <c r="J29" s="70">
        <f t="shared" si="7"/>
        <v>52.033680566690919</v>
      </c>
      <c r="K29" s="71">
        <f t="shared" si="7"/>
        <v>99.718513465231979</v>
      </c>
      <c r="L29" s="40"/>
    </row>
    <row r="30" spans="1:12" s="101" customFormat="1" x14ac:dyDescent="0.2">
      <c r="A30" s="21" t="s">
        <v>16</v>
      </c>
      <c r="B30" s="22" t="s">
        <v>17</v>
      </c>
      <c r="C30" s="13">
        <v>1523901657</v>
      </c>
      <c r="D30" s="69">
        <v>1154065821</v>
      </c>
      <c r="E30" s="69">
        <v>1124466354</v>
      </c>
      <c r="F30" s="69">
        <v>425451856</v>
      </c>
      <c r="G30" s="69">
        <v>414962393</v>
      </c>
      <c r="H30" s="70">
        <f t="shared" si="7"/>
        <v>75.730990625204115</v>
      </c>
      <c r="I30" s="70">
        <f t="shared" si="7"/>
        <v>97.435201141789989</v>
      </c>
      <c r="J30" s="70">
        <f t="shared" si="7"/>
        <v>37.835890285784394</v>
      </c>
      <c r="K30" s="71">
        <f t="shared" si="7"/>
        <v>97.534512342096818</v>
      </c>
      <c r="L30" s="40"/>
    </row>
    <row r="31" spans="1:12" s="99" customFormat="1" x14ac:dyDescent="0.2">
      <c r="A31" s="23" t="s">
        <v>206</v>
      </c>
      <c r="B31" s="24" t="s">
        <v>207</v>
      </c>
      <c r="C31" s="9">
        <v>1523901657</v>
      </c>
      <c r="D31" s="72">
        <v>1154065821</v>
      </c>
      <c r="E31" s="72">
        <v>1124466354</v>
      </c>
      <c r="F31" s="72">
        <v>425451856</v>
      </c>
      <c r="G31" s="72">
        <v>414962393</v>
      </c>
      <c r="H31" s="73">
        <f t="shared" si="7"/>
        <v>75.730990625204115</v>
      </c>
      <c r="I31" s="73">
        <f t="shared" si="7"/>
        <v>97.435201141789989</v>
      </c>
      <c r="J31" s="73">
        <f t="shared" si="7"/>
        <v>37.835890285784394</v>
      </c>
      <c r="K31" s="74">
        <f t="shared" si="7"/>
        <v>97.534512342096818</v>
      </c>
      <c r="L31" s="39"/>
    </row>
    <row r="32" spans="1:12" s="101" customFormat="1" x14ac:dyDescent="0.2">
      <c r="A32" s="21" t="s">
        <v>18</v>
      </c>
      <c r="B32" s="22" t="s">
        <v>19</v>
      </c>
      <c r="C32" s="13">
        <v>1665526933</v>
      </c>
      <c r="D32" s="69">
        <v>1665000000</v>
      </c>
      <c r="E32" s="69">
        <v>1353525395</v>
      </c>
      <c r="F32" s="69">
        <v>1353525395</v>
      </c>
      <c r="G32" s="69">
        <v>1353468720</v>
      </c>
      <c r="H32" s="70">
        <f t="shared" si="7"/>
        <v>99.968362384926976</v>
      </c>
      <c r="I32" s="70">
        <f t="shared" si="7"/>
        <v>81.292816516516524</v>
      </c>
      <c r="J32" s="70">
        <f t="shared" si="7"/>
        <v>100</v>
      </c>
      <c r="K32" s="71">
        <f t="shared" si="7"/>
        <v>99.995812786357064</v>
      </c>
      <c r="L32" s="40"/>
    </row>
    <row r="33" spans="1:12" s="99" customFormat="1" x14ac:dyDescent="0.2">
      <c r="A33" s="23" t="s">
        <v>208</v>
      </c>
      <c r="B33" s="24" t="s">
        <v>209</v>
      </c>
      <c r="C33" s="9">
        <v>1665526933</v>
      </c>
      <c r="D33" s="72">
        <v>1665000000</v>
      </c>
      <c r="E33" s="72">
        <v>1353525395</v>
      </c>
      <c r="F33" s="72">
        <v>1353525395</v>
      </c>
      <c r="G33" s="72">
        <v>1353468720</v>
      </c>
      <c r="H33" s="73">
        <f t="shared" si="7"/>
        <v>99.968362384926976</v>
      </c>
      <c r="I33" s="73">
        <f t="shared" si="7"/>
        <v>81.292816516516524</v>
      </c>
      <c r="J33" s="73">
        <f t="shared" si="7"/>
        <v>100</v>
      </c>
      <c r="K33" s="74">
        <f t="shared" si="7"/>
        <v>99.995812786357064</v>
      </c>
      <c r="L33" s="39"/>
    </row>
    <row r="34" spans="1:12" s="101" customFormat="1" x14ac:dyDescent="0.2">
      <c r="A34" s="21" t="s">
        <v>20</v>
      </c>
      <c r="B34" s="22" t="s">
        <v>21</v>
      </c>
      <c r="C34" s="13">
        <v>2069654545</v>
      </c>
      <c r="D34" s="69">
        <v>1794899040</v>
      </c>
      <c r="E34" s="69">
        <v>1597867784</v>
      </c>
      <c r="F34" s="69">
        <v>659525594</v>
      </c>
      <c r="G34" s="69">
        <v>659525594</v>
      </c>
      <c r="H34" s="70">
        <f t="shared" ref="H34:K97" si="13">D34/C34*100</f>
        <v>86.724571708656811</v>
      </c>
      <c r="I34" s="70">
        <f t="shared" si="13"/>
        <v>89.022710937546663</v>
      </c>
      <c r="J34" s="70">
        <f t="shared" si="13"/>
        <v>41.275354607186948</v>
      </c>
      <c r="K34" s="71">
        <f t="shared" si="13"/>
        <v>100</v>
      </c>
      <c r="L34" s="40"/>
    </row>
    <row r="35" spans="1:12" s="99" customFormat="1" x14ac:dyDescent="0.2">
      <c r="A35" s="23" t="s">
        <v>210</v>
      </c>
      <c r="B35" s="24" t="s">
        <v>211</v>
      </c>
      <c r="C35" s="9">
        <v>2069654545</v>
      </c>
      <c r="D35" s="72">
        <v>1794899040</v>
      </c>
      <c r="E35" s="72">
        <v>1597867784</v>
      </c>
      <c r="F35" s="72">
        <v>659525594</v>
      </c>
      <c r="G35" s="72">
        <v>659525594</v>
      </c>
      <c r="H35" s="73">
        <f t="shared" si="13"/>
        <v>86.724571708656811</v>
      </c>
      <c r="I35" s="73">
        <f t="shared" si="13"/>
        <v>89.022710937546663</v>
      </c>
      <c r="J35" s="73">
        <f t="shared" si="13"/>
        <v>41.275354607186948</v>
      </c>
      <c r="K35" s="74">
        <f t="shared" si="13"/>
        <v>100</v>
      </c>
      <c r="L35" s="39"/>
    </row>
    <row r="36" spans="1:12" s="101" customFormat="1" x14ac:dyDescent="0.2">
      <c r="A36" s="21" t="s">
        <v>22</v>
      </c>
      <c r="B36" s="22" t="s">
        <v>23</v>
      </c>
      <c r="C36" s="13">
        <v>3849729044</v>
      </c>
      <c r="D36" s="69">
        <v>3124451858</v>
      </c>
      <c r="E36" s="69">
        <v>3124451858</v>
      </c>
      <c r="F36" s="69">
        <v>1308084184</v>
      </c>
      <c r="G36" s="69">
        <v>1308084184</v>
      </c>
      <c r="H36" s="70">
        <f t="shared" si="13"/>
        <v>81.160305629031697</v>
      </c>
      <c r="I36" s="70">
        <f t="shared" si="13"/>
        <v>100</v>
      </c>
      <c r="J36" s="70">
        <f t="shared" si="13"/>
        <v>41.866037418714484</v>
      </c>
      <c r="K36" s="71">
        <f t="shared" si="13"/>
        <v>100</v>
      </c>
      <c r="L36" s="40"/>
    </row>
    <row r="37" spans="1:12" s="99" customFormat="1" x14ac:dyDescent="0.2">
      <c r="A37" s="23" t="s">
        <v>212</v>
      </c>
      <c r="B37" s="24" t="s">
        <v>213</v>
      </c>
      <c r="C37" s="9">
        <v>3849729044</v>
      </c>
      <c r="D37" s="72">
        <v>3124451858</v>
      </c>
      <c r="E37" s="72">
        <v>3124451858</v>
      </c>
      <c r="F37" s="72">
        <v>1308084184</v>
      </c>
      <c r="G37" s="72">
        <v>1308084184</v>
      </c>
      <c r="H37" s="73">
        <f t="shared" si="13"/>
        <v>81.160305629031697</v>
      </c>
      <c r="I37" s="73">
        <f t="shared" si="13"/>
        <v>100</v>
      </c>
      <c r="J37" s="73">
        <f t="shared" si="13"/>
        <v>41.866037418714484</v>
      </c>
      <c r="K37" s="74">
        <f t="shared" si="13"/>
        <v>100</v>
      </c>
      <c r="L37" s="39"/>
    </row>
    <row r="38" spans="1:12" s="101" customFormat="1" x14ac:dyDescent="0.2">
      <c r="A38" s="21" t="s">
        <v>126</v>
      </c>
      <c r="B38" s="22" t="s">
        <v>127</v>
      </c>
      <c r="C38" s="13">
        <f>C39</f>
        <v>592254985</v>
      </c>
      <c r="D38" s="13">
        <f t="shared" ref="D38:G39" si="14">D39</f>
        <v>580849540</v>
      </c>
      <c r="E38" s="13">
        <f t="shared" si="14"/>
        <v>577700840</v>
      </c>
      <c r="F38" s="13">
        <f t="shared" si="14"/>
        <v>371627210</v>
      </c>
      <c r="G38" s="13">
        <f t="shared" si="14"/>
        <v>368970210</v>
      </c>
      <c r="H38" s="70">
        <f t="shared" si="13"/>
        <v>98.07423402269886</v>
      </c>
      <c r="I38" s="70">
        <f t="shared" si="13"/>
        <v>99.457914695086103</v>
      </c>
      <c r="J38" s="70">
        <f t="shared" si="13"/>
        <v>64.328660141813188</v>
      </c>
      <c r="K38" s="71">
        <f t="shared" si="13"/>
        <v>99.285036206040999</v>
      </c>
      <c r="L38" s="40"/>
    </row>
    <row r="39" spans="1:12" s="101" customFormat="1" x14ac:dyDescent="0.2">
      <c r="A39" s="21" t="s">
        <v>128</v>
      </c>
      <c r="B39" s="22" t="s">
        <v>129</v>
      </c>
      <c r="C39" s="13">
        <f>C40</f>
        <v>592254985</v>
      </c>
      <c r="D39" s="13">
        <f t="shared" si="14"/>
        <v>580849540</v>
      </c>
      <c r="E39" s="13">
        <f t="shared" si="14"/>
        <v>577700840</v>
      </c>
      <c r="F39" s="13">
        <f t="shared" si="14"/>
        <v>371627210</v>
      </c>
      <c r="G39" s="13">
        <f t="shared" si="14"/>
        <v>368970210</v>
      </c>
      <c r="H39" s="70">
        <f t="shared" si="13"/>
        <v>98.07423402269886</v>
      </c>
      <c r="I39" s="70">
        <f t="shared" si="13"/>
        <v>99.457914695086103</v>
      </c>
      <c r="J39" s="70">
        <f t="shared" si="13"/>
        <v>64.328660141813188</v>
      </c>
      <c r="K39" s="71">
        <f t="shared" si="13"/>
        <v>99.285036206040999</v>
      </c>
      <c r="L39" s="40"/>
    </row>
    <row r="40" spans="1:12" s="99" customFormat="1" x14ac:dyDescent="0.2">
      <c r="A40" s="23" t="s">
        <v>130</v>
      </c>
      <c r="B40" s="24" t="s">
        <v>131</v>
      </c>
      <c r="C40" s="9">
        <v>592254985</v>
      </c>
      <c r="D40" s="72">
        <v>580849540</v>
      </c>
      <c r="E40" s="72">
        <v>577700840</v>
      </c>
      <c r="F40" s="72">
        <v>371627210</v>
      </c>
      <c r="G40" s="72">
        <v>368970210</v>
      </c>
      <c r="H40" s="73">
        <f t="shared" si="13"/>
        <v>98.07423402269886</v>
      </c>
      <c r="I40" s="73">
        <f t="shared" si="13"/>
        <v>99.457914695086103</v>
      </c>
      <c r="J40" s="73">
        <f t="shared" si="13"/>
        <v>64.328660141813188</v>
      </c>
      <c r="K40" s="74">
        <f t="shared" si="13"/>
        <v>99.285036206040999</v>
      </c>
      <c r="L40" s="39"/>
    </row>
    <row r="41" spans="1:12" s="101" customFormat="1" x14ac:dyDescent="0.2">
      <c r="A41" s="21" t="s">
        <v>24</v>
      </c>
      <c r="B41" s="22" t="s">
        <v>25</v>
      </c>
      <c r="C41" s="13">
        <f>C42</f>
        <v>1500000000</v>
      </c>
      <c r="D41" s="13">
        <f t="shared" ref="D41:G42" si="15">D42</f>
        <v>1425799802</v>
      </c>
      <c r="E41" s="13">
        <f t="shared" si="15"/>
        <v>1092285668</v>
      </c>
      <c r="F41" s="13">
        <f t="shared" si="15"/>
        <v>149064267</v>
      </c>
      <c r="G41" s="13">
        <f t="shared" si="15"/>
        <v>149064267</v>
      </c>
      <c r="H41" s="70">
        <f t="shared" si="13"/>
        <v>95.05332013333333</v>
      </c>
      <c r="I41" s="70">
        <f t="shared" si="13"/>
        <v>76.608628116501876</v>
      </c>
      <c r="J41" s="70">
        <f t="shared" si="13"/>
        <v>13.647003834897886</v>
      </c>
      <c r="K41" s="71">
        <f t="shared" si="13"/>
        <v>100</v>
      </c>
      <c r="L41" s="40"/>
    </row>
    <row r="42" spans="1:12" s="101" customFormat="1" x14ac:dyDescent="0.2">
      <c r="A42" s="21" t="s">
        <v>214</v>
      </c>
      <c r="B42" s="22" t="s">
        <v>26</v>
      </c>
      <c r="C42" s="13">
        <f>C43</f>
        <v>1500000000</v>
      </c>
      <c r="D42" s="13">
        <f t="shared" si="15"/>
        <v>1425799802</v>
      </c>
      <c r="E42" s="13">
        <f t="shared" si="15"/>
        <v>1092285668</v>
      </c>
      <c r="F42" s="13">
        <f t="shared" si="15"/>
        <v>149064267</v>
      </c>
      <c r="G42" s="13">
        <f t="shared" si="15"/>
        <v>149064267</v>
      </c>
      <c r="H42" s="70">
        <f t="shared" si="13"/>
        <v>95.05332013333333</v>
      </c>
      <c r="I42" s="70">
        <f t="shared" si="13"/>
        <v>76.608628116501876</v>
      </c>
      <c r="J42" s="70">
        <f t="shared" si="13"/>
        <v>13.647003834897886</v>
      </c>
      <c r="K42" s="71">
        <f t="shared" si="13"/>
        <v>100</v>
      </c>
      <c r="L42" s="40"/>
    </row>
    <row r="43" spans="1:12" s="99" customFormat="1" ht="12" thickBot="1" x14ac:dyDescent="0.25">
      <c r="A43" s="25" t="s">
        <v>27</v>
      </c>
      <c r="B43" s="26" t="s">
        <v>28</v>
      </c>
      <c r="C43" s="14">
        <v>1500000000</v>
      </c>
      <c r="D43" s="75">
        <v>1425799802</v>
      </c>
      <c r="E43" s="75">
        <v>1092285668</v>
      </c>
      <c r="F43" s="75">
        <v>149064267</v>
      </c>
      <c r="G43" s="75">
        <v>149064267</v>
      </c>
      <c r="H43" s="76">
        <f t="shared" si="13"/>
        <v>95.05332013333333</v>
      </c>
      <c r="I43" s="76">
        <f t="shared" si="13"/>
        <v>76.608628116501876</v>
      </c>
      <c r="J43" s="76">
        <f t="shared" si="13"/>
        <v>13.647003834897886</v>
      </c>
      <c r="K43" s="77">
        <f t="shared" si="13"/>
        <v>100</v>
      </c>
      <c r="L43" s="39"/>
    </row>
    <row r="44" spans="1:12" s="101" customFormat="1" x14ac:dyDescent="0.2">
      <c r="A44" s="27" t="s">
        <v>170</v>
      </c>
      <c r="B44" s="28" t="s">
        <v>171</v>
      </c>
      <c r="C44" s="15">
        <f>C45</f>
        <v>446874413</v>
      </c>
      <c r="D44" s="15">
        <f t="shared" ref="D44:G44" si="16">D45</f>
        <v>264860860</v>
      </c>
      <c r="E44" s="15">
        <f t="shared" si="16"/>
        <v>50427500</v>
      </c>
      <c r="F44" s="15">
        <f t="shared" si="16"/>
        <v>48642500</v>
      </c>
      <c r="G44" s="15">
        <f t="shared" si="16"/>
        <v>48642500</v>
      </c>
      <c r="H44" s="78">
        <f t="shared" si="13"/>
        <v>59.269640931533928</v>
      </c>
      <c r="I44" s="78">
        <f t="shared" si="13"/>
        <v>19.039241962742249</v>
      </c>
      <c r="J44" s="78">
        <f t="shared" si="13"/>
        <v>96.460264736502893</v>
      </c>
      <c r="K44" s="79">
        <f t="shared" si="13"/>
        <v>100</v>
      </c>
      <c r="L44" s="40"/>
    </row>
    <row r="45" spans="1:12" s="101" customFormat="1" x14ac:dyDescent="0.2">
      <c r="A45" s="21" t="s">
        <v>172</v>
      </c>
      <c r="B45" s="22" t="s">
        <v>173</v>
      </c>
      <c r="C45" s="13">
        <f>C46+C47</f>
        <v>446874413</v>
      </c>
      <c r="D45" s="13">
        <f t="shared" ref="D45:G45" si="17">D46+D47</f>
        <v>264860860</v>
      </c>
      <c r="E45" s="13">
        <f t="shared" si="17"/>
        <v>50427500</v>
      </c>
      <c r="F45" s="13">
        <f t="shared" si="17"/>
        <v>48642500</v>
      </c>
      <c r="G45" s="13">
        <f t="shared" si="17"/>
        <v>48642500</v>
      </c>
      <c r="H45" s="70">
        <f t="shared" si="13"/>
        <v>59.269640931533928</v>
      </c>
      <c r="I45" s="70">
        <f t="shared" si="13"/>
        <v>19.039241962742249</v>
      </c>
      <c r="J45" s="70">
        <f t="shared" si="13"/>
        <v>96.460264736502893</v>
      </c>
      <c r="K45" s="71">
        <f t="shared" si="13"/>
        <v>100</v>
      </c>
      <c r="L45" s="40"/>
    </row>
    <row r="46" spans="1:12" s="99" customFormat="1" x14ac:dyDescent="0.2">
      <c r="A46" s="23" t="s">
        <v>174</v>
      </c>
      <c r="B46" s="24" t="s">
        <v>175</v>
      </c>
      <c r="C46" s="9">
        <v>253881398</v>
      </c>
      <c r="D46" s="72">
        <v>249860860</v>
      </c>
      <c r="E46" s="72">
        <v>50427500</v>
      </c>
      <c r="F46" s="72">
        <v>48642500</v>
      </c>
      <c r="G46" s="72">
        <v>48642500</v>
      </c>
      <c r="H46" s="73">
        <f t="shared" si="13"/>
        <v>98.416371568900843</v>
      </c>
      <c r="I46" s="73">
        <f t="shared" si="13"/>
        <v>20.182232623388874</v>
      </c>
      <c r="J46" s="73">
        <f t="shared" si="13"/>
        <v>96.460264736502893</v>
      </c>
      <c r="K46" s="74">
        <f t="shared" si="13"/>
        <v>100</v>
      </c>
      <c r="L46" s="39"/>
    </row>
    <row r="47" spans="1:12" s="99" customFormat="1" x14ac:dyDescent="0.2">
      <c r="A47" s="23" t="s">
        <v>181</v>
      </c>
      <c r="B47" s="24" t="s">
        <v>182</v>
      </c>
      <c r="C47" s="9">
        <v>192993015</v>
      </c>
      <c r="D47" s="72">
        <v>15000000</v>
      </c>
      <c r="E47" s="72">
        <v>0</v>
      </c>
      <c r="F47" s="72">
        <v>0</v>
      </c>
      <c r="G47" s="72">
        <v>0</v>
      </c>
      <c r="H47" s="73">
        <f t="shared" si="13"/>
        <v>7.7723020182880713</v>
      </c>
      <c r="I47" s="73">
        <f t="shared" si="13"/>
        <v>0</v>
      </c>
      <c r="J47" s="73">
        <v>0</v>
      </c>
      <c r="K47" s="74">
        <v>0</v>
      </c>
      <c r="L47" s="39"/>
    </row>
    <row r="48" spans="1:12" s="101" customFormat="1" x14ac:dyDescent="0.2">
      <c r="A48" s="21" t="s">
        <v>29</v>
      </c>
      <c r="B48" s="22" t="s">
        <v>30</v>
      </c>
      <c r="C48" s="13">
        <f>C49+C52</f>
        <v>13850448243</v>
      </c>
      <c r="D48" s="13">
        <f>D49+D52</f>
        <v>12737978877</v>
      </c>
      <c r="E48" s="13">
        <f>E49+E52</f>
        <v>11137731074</v>
      </c>
      <c r="F48" s="13">
        <f t="shared" ref="F48:G48" si="18">F49+F52</f>
        <v>6623331874</v>
      </c>
      <c r="G48" s="13">
        <f t="shared" si="18"/>
        <v>6253664797</v>
      </c>
      <c r="H48" s="70">
        <f t="shared" si="13"/>
        <v>91.967990158280685</v>
      </c>
      <c r="I48" s="70">
        <f t="shared" si="13"/>
        <v>87.43719220723905</v>
      </c>
      <c r="J48" s="70">
        <f t="shared" si="13"/>
        <v>59.4675147926812</v>
      </c>
      <c r="K48" s="71">
        <f t="shared" si="13"/>
        <v>94.418714265985457</v>
      </c>
      <c r="L48" s="40"/>
    </row>
    <row r="49" spans="1:12" s="101" customFormat="1" x14ac:dyDescent="0.2">
      <c r="A49" s="21" t="s">
        <v>31</v>
      </c>
      <c r="B49" s="22" t="s">
        <v>32</v>
      </c>
      <c r="C49" s="13">
        <f>C50+C51</f>
        <v>4831848796</v>
      </c>
      <c r="D49" s="13">
        <f>D50+D51</f>
        <v>4454018376</v>
      </c>
      <c r="E49" s="13">
        <f>E50+E51</f>
        <v>3579489846</v>
      </c>
      <c r="F49" s="13">
        <f t="shared" ref="F49:G49" si="19">F50+F51</f>
        <v>3543236838</v>
      </c>
      <c r="G49" s="13">
        <f t="shared" si="19"/>
        <v>3543236838</v>
      </c>
      <c r="H49" s="70">
        <f t="shared" si="13"/>
        <v>92.180417145652754</v>
      </c>
      <c r="I49" s="70">
        <f t="shared" si="13"/>
        <v>80.36540363837959</v>
      </c>
      <c r="J49" s="70">
        <f t="shared" si="13"/>
        <v>98.987201820379184</v>
      </c>
      <c r="K49" s="71">
        <f t="shared" si="13"/>
        <v>100</v>
      </c>
      <c r="L49" s="40"/>
    </row>
    <row r="50" spans="1:12" s="99" customFormat="1" x14ac:dyDescent="0.2">
      <c r="A50" s="23" t="s">
        <v>33</v>
      </c>
      <c r="B50" s="24" t="s">
        <v>34</v>
      </c>
      <c r="C50" s="9">
        <v>2751900606</v>
      </c>
      <c r="D50" s="72">
        <v>2629443063</v>
      </c>
      <c r="E50" s="72">
        <v>2192286423</v>
      </c>
      <c r="F50" s="72">
        <v>2179096223</v>
      </c>
      <c r="G50" s="72">
        <v>2179096223</v>
      </c>
      <c r="H50" s="73">
        <f t="shared" si="13"/>
        <v>95.550073911354048</v>
      </c>
      <c r="I50" s="73">
        <f t="shared" si="13"/>
        <v>83.374553868406011</v>
      </c>
      <c r="J50" s="73">
        <f t="shared" si="13"/>
        <v>99.398335917167699</v>
      </c>
      <c r="K50" s="74">
        <f t="shared" si="13"/>
        <v>100</v>
      </c>
      <c r="L50" s="39"/>
    </row>
    <row r="51" spans="1:12" s="99" customFormat="1" x14ac:dyDescent="0.2">
      <c r="A51" s="23" t="s">
        <v>35</v>
      </c>
      <c r="B51" s="24" t="s">
        <v>36</v>
      </c>
      <c r="C51" s="9">
        <v>2079948190</v>
      </c>
      <c r="D51" s="72">
        <v>1824575313</v>
      </c>
      <c r="E51" s="72">
        <v>1387203423</v>
      </c>
      <c r="F51" s="72">
        <v>1364140615</v>
      </c>
      <c r="G51" s="72">
        <v>1364140615</v>
      </c>
      <c r="H51" s="73">
        <f t="shared" si="13"/>
        <v>87.72215201187295</v>
      </c>
      <c r="I51" s="73">
        <f t="shared" si="13"/>
        <v>76.028838772302294</v>
      </c>
      <c r="J51" s="73">
        <f t="shared" si="13"/>
        <v>98.337460273121025</v>
      </c>
      <c r="K51" s="74">
        <f t="shared" si="13"/>
        <v>100</v>
      </c>
      <c r="L51" s="39"/>
    </row>
    <row r="52" spans="1:12" s="101" customFormat="1" x14ac:dyDescent="0.2">
      <c r="A52" s="21" t="s">
        <v>37</v>
      </c>
      <c r="B52" s="22" t="s">
        <v>38</v>
      </c>
      <c r="C52" s="13">
        <f>C53+C54+C55</f>
        <v>9018599447</v>
      </c>
      <c r="D52" s="13">
        <f t="shared" ref="D52:G52" si="20">D53+D54+D55</f>
        <v>8283960501</v>
      </c>
      <c r="E52" s="13">
        <f t="shared" si="20"/>
        <v>7558241228</v>
      </c>
      <c r="F52" s="13">
        <f t="shared" si="20"/>
        <v>3080095036</v>
      </c>
      <c r="G52" s="13">
        <f t="shared" si="20"/>
        <v>2710427959</v>
      </c>
      <c r="H52" s="70">
        <f t="shared" si="13"/>
        <v>91.854179240166005</v>
      </c>
      <c r="I52" s="70">
        <f t="shared" si="13"/>
        <v>91.23946483191952</v>
      </c>
      <c r="J52" s="70">
        <f t="shared" si="13"/>
        <v>40.751478327915578</v>
      </c>
      <c r="K52" s="71">
        <f t="shared" si="13"/>
        <v>87.998192501226441</v>
      </c>
      <c r="L52" s="40"/>
    </row>
    <row r="53" spans="1:12" s="99" customFormat="1" x14ac:dyDescent="0.2">
      <c r="A53" s="23" t="s">
        <v>39</v>
      </c>
      <c r="B53" s="24" t="s">
        <v>40</v>
      </c>
      <c r="C53" s="9">
        <v>6851599447</v>
      </c>
      <c r="D53" s="72">
        <v>6308690684</v>
      </c>
      <c r="E53" s="72">
        <v>5821341900</v>
      </c>
      <c r="F53" s="72">
        <v>1995648951</v>
      </c>
      <c r="G53" s="72">
        <v>1631906682</v>
      </c>
      <c r="H53" s="73">
        <f t="shared" si="13"/>
        <v>92.07617480853007</v>
      </c>
      <c r="I53" s="73">
        <f t="shared" si="13"/>
        <v>92.274961502931092</v>
      </c>
      <c r="J53" s="73">
        <f t="shared" si="13"/>
        <v>34.281596671035594</v>
      </c>
      <c r="K53" s="74">
        <f t="shared" si="13"/>
        <v>81.773233773518513</v>
      </c>
      <c r="L53" s="39"/>
    </row>
    <row r="54" spans="1:12" s="99" customFormat="1" x14ac:dyDescent="0.2">
      <c r="A54" s="23" t="s">
        <v>41</v>
      </c>
      <c r="B54" s="24" t="s">
        <v>42</v>
      </c>
      <c r="C54" s="9">
        <v>743000000</v>
      </c>
      <c r="D54" s="72">
        <v>722484361</v>
      </c>
      <c r="E54" s="72">
        <v>534515551</v>
      </c>
      <c r="F54" s="72">
        <v>181461538</v>
      </c>
      <c r="G54" s="72">
        <v>181461538</v>
      </c>
      <c r="H54" s="73">
        <f t="shared" si="13"/>
        <v>97.238810363391664</v>
      </c>
      <c r="I54" s="73">
        <f t="shared" si="13"/>
        <v>73.98299255366166</v>
      </c>
      <c r="J54" s="73">
        <f t="shared" si="13"/>
        <v>33.948785523734934</v>
      </c>
      <c r="K54" s="74">
        <f t="shared" si="13"/>
        <v>100</v>
      </c>
      <c r="L54" s="39"/>
    </row>
    <row r="55" spans="1:12" s="99" customFormat="1" x14ac:dyDescent="0.2">
      <c r="A55" s="23" t="s">
        <v>43</v>
      </c>
      <c r="B55" s="24" t="s">
        <v>44</v>
      </c>
      <c r="C55" s="9">
        <v>1424000000</v>
      </c>
      <c r="D55" s="72">
        <v>1252785456</v>
      </c>
      <c r="E55" s="72">
        <v>1202383777</v>
      </c>
      <c r="F55" s="72">
        <v>902984547</v>
      </c>
      <c r="G55" s="72">
        <v>897059739</v>
      </c>
      <c r="H55" s="73">
        <f t="shared" si="13"/>
        <v>87.976506741573033</v>
      </c>
      <c r="I55" s="73">
        <f t="shared" si="13"/>
        <v>95.976830768699472</v>
      </c>
      <c r="J55" s="73">
        <f t="shared" si="13"/>
        <v>75.099528476089873</v>
      </c>
      <c r="K55" s="74">
        <f t="shared" si="13"/>
        <v>99.34386385462696</v>
      </c>
      <c r="L55" s="39"/>
    </row>
    <row r="56" spans="1:12" s="99" customFormat="1" x14ac:dyDescent="0.2">
      <c r="A56" s="23"/>
      <c r="B56" s="24"/>
      <c r="C56" s="9"/>
      <c r="D56" s="72"/>
      <c r="E56" s="72"/>
      <c r="F56" s="72"/>
      <c r="G56" s="72"/>
      <c r="H56" s="73"/>
      <c r="I56" s="73"/>
      <c r="J56" s="73"/>
      <c r="K56" s="74"/>
      <c r="L56" s="39"/>
    </row>
    <row r="57" spans="1:12" s="101" customFormat="1" x14ac:dyDescent="0.2">
      <c r="A57" s="35" t="s">
        <v>45</v>
      </c>
      <c r="B57" s="10" t="s">
        <v>46</v>
      </c>
      <c r="C57" s="8">
        <f>C58+C63+C68</f>
        <v>46302373780</v>
      </c>
      <c r="D57" s="68">
        <f>D58+D63+D68</f>
        <v>16859892491</v>
      </c>
      <c r="E57" s="68">
        <f>E58+E63+E68</f>
        <v>16859892491</v>
      </c>
      <c r="F57" s="68">
        <f>F58+F63+F68</f>
        <v>16859892491</v>
      </c>
      <c r="G57" s="68">
        <f>G58+G63+G68</f>
        <v>16859892491</v>
      </c>
      <c r="H57" s="11">
        <f t="shared" si="13"/>
        <v>36.412587767330663</v>
      </c>
      <c r="I57" s="11">
        <f t="shared" si="13"/>
        <v>100</v>
      </c>
      <c r="J57" s="11">
        <f t="shared" si="13"/>
        <v>100</v>
      </c>
      <c r="K57" s="34">
        <f t="shared" si="13"/>
        <v>100</v>
      </c>
      <c r="L57" s="40"/>
    </row>
    <row r="58" spans="1:12" s="101" customFormat="1" x14ac:dyDescent="0.2">
      <c r="A58" s="21" t="s">
        <v>47</v>
      </c>
      <c r="B58" s="22" t="s">
        <v>48</v>
      </c>
      <c r="C58" s="13">
        <f>C59+C61</f>
        <v>34853714191</v>
      </c>
      <c r="D58" s="69">
        <f>D59+D61</f>
        <v>13556445221</v>
      </c>
      <c r="E58" s="69">
        <f>E59+E61</f>
        <v>13556445221</v>
      </c>
      <c r="F58" s="69">
        <f>F59+F61</f>
        <v>13556445221</v>
      </c>
      <c r="G58" s="69">
        <f>G59+G61</f>
        <v>13556445221</v>
      </c>
      <c r="H58" s="70">
        <f t="shared" si="13"/>
        <v>38.895267077448445</v>
      </c>
      <c r="I58" s="70">
        <f t="shared" si="13"/>
        <v>100</v>
      </c>
      <c r="J58" s="70">
        <f t="shared" si="13"/>
        <v>100</v>
      </c>
      <c r="K58" s="71">
        <f t="shared" si="13"/>
        <v>100</v>
      </c>
      <c r="L58" s="40"/>
    </row>
    <row r="59" spans="1:12" s="101" customFormat="1" x14ac:dyDescent="0.2">
      <c r="A59" s="21" t="s">
        <v>49</v>
      </c>
      <c r="B59" s="22" t="s">
        <v>50</v>
      </c>
      <c r="C59" s="13">
        <f>C60</f>
        <v>34798547391</v>
      </c>
      <c r="D59" s="69">
        <f t="shared" ref="D59:G59" si="21">D60</f>
        <v>13556445221</v>
      </c>
      <c r="E59" s="69">
        <f t="shared" si="21"/>
        <v>13556445221</v>
      </c>
      <c r="F59" s="69">
        <f t="shared" si="21"/>
        <v>13556445221</v>
      </c>
      <c r="G59" s="69">
        <f t="shared" si="21"/>
        <v>13556445221</v>
      </c>
      <c r="H59" s="70">
        <f t="shared" si="13"/>
        <v>38.956928485199136</v>
      </c>
      <c r="I59" s="70">
        <f t="shared" si="13"/>
        <v>100</v>
      </c>
      <c r="J59" s="70">
        <f t="shared" si="13"/>
        <v>100</v>
      </c>
      <c r="K59" s="71">
        <f t="shared" si="13"/>
        <v>100</v>
      </c>
      <c r="L59" s="40"/>
    </row>
    <row r="60" spans="1:12" s="99" customFormat="1" x14ac:dyDescent="0.2">
      <c r="A60" s="23" t="s">
        <v>51</v>
      </c>
      <c r="B60" s="24" t="s">
        <v>52</v>
      </c>
      <c r="C60" s="9">
        <v>34798547391</v>
      </c>
      <c r="D60" s="72">
        <v>13556445221</v>
      </c>
      <c r="E60" s="72">
        <v>13556445221</v>
      </c>
      <c r="F60" s="72">
        <v>13556445221</v>
      </c>
      <c r="G60" s="72">
        <v>13556445221</v>
      </c>
      <c r="H60" s="73">
        <f t="shared" si="13"/>
        <v>38.956928485199136</v>
      </c>
      <c r="I60" s="73">
        <f t="shared" si="13"/>
        <v>100</v>
      </c>
      <c r="J60" s="73">
        <f t="shared" si="13"/>
        <v>100</v>
      </c>
      <c r="K60" s="74">
        <f t="shared" si="13"/>
        <v>100</v>
      </c>
      <c r="L60" s="39"/>
    </row>
    <row r="61" spans="1:12" s="101" customFormat="1" x14ac:dyDescent="0.2">
      <c r="A61" s="21" t="s">
        <v>53</v>
      </c>
      <c r="B61" s="22" t="s">
        <v>54</v>
      </c>
      <c r="C61" s="13">
        <f>C62</f>
        <v>55166800</v>
      </c>
      <c r="D61" s="69">
        <v>0</v>
      </c>
      <c r="E61" s="69">
        <v>0</v>
      </c>
      <c r="F61" s="69">
        <v>0</v>
      </c>
      <c r="G61" s="69">
        <v>0</v>
      </c>
      <c r="H61" s="70">
        <f t="shared" si="13"/>
        <v>0</v>
      </c>
      <c r="I61" s="70">
        <v>0</v>
      </c>
      <c r="J61" s="70">
        <v>0</v>
      </c>
      <c r="K61" s="71">
        <v>0</v>
      </c>
      <c r="L61" s="40"/>
    </row>
    <row r="62" spans="1:12" s="99" customFormat="1" x14ac:dyDescent="0.2">
      <c r="A62" s="23" t="s">
        <v>55</v>
      </c>
      <c r="B62" s="24" t="s">
        <v>56</v>
      </c>
      <c r="C62" s="9">
        <v>55166800</v>
      </c>
      <c r="D62" s="72">
        <v>0</v>
      </c>
      <c r="E62" s="72">
        <v>0</v>
      </c>
      <c r="F62" s="72">
        <v>0</v>
      </c>
      <c r="G62" s="72">
        <v>0</v>
      </c>
      <c r="H62" s="73">
        <f t="shared" si="13"/>
        <v>0</v>
      </c>
      <c r="I62" s="73">
        <v>0</v>
      </c>
      <c r="J62" s="73">
        <v>0</v>
      </c>
      <c r="K62" s="74">
        <v>0</v>
      </c>
      <c r="L62" s="39"/>
    </row>
    <row r="63" spans="1:12" s="101" customFormat="1" x14ac:dyDescent="0.2">
      <c r="A63" s="21" t="s">
        <v>132</v>
      </c>
      <c r="B63" s="22" t="s">
        <v>133</v>
      </c>
      <c r="C63" s="13">
        <f>C64</f>
        <v>9448659589</v>
      </c>
      <c r="D63" s="69">
        <v>1400000000</v>
      </c>
      <c r="E63" s="69">
        <v>1400000000</v>
      </c>
      <c r="F63" s="69">
        <v>1400000000</v>
      </c>
      <c r="G63" s="69">
        <v>1400000000</v>
      </c>
      <c r="H63" s="70">
        <f t="shared" si="13"/>
        <v>14.816916482311001</v>
      </c>
      <c r="I63" s="70">
        <f t="shared" si="13"/>
        <v>100</v>
      </c>
      <c r="J63" s="70">
        <f t="shared" si="13"/>
        <v>100</v>
      </c>
      <c r="K63" s="71">
        <f t="shared" si="13"/>
        <v>100</v>
      </c>
      <c r="L63" s="40"/>
    </row>
    <row r="64" spans="1:12" s="100" customFormat="1" x14ac:dyDescent="0.2">
      <c r="A64" s="80" t="s">
        <v>134</v>
      </c>
      <c r="B64" s="81" t="s">
        <v>133</v>
      </c>
      <c r="C64" s="82">
        <f>C65+C66+C67</f>
        <v>9448659589</v>
      </c>
      <c r="D64" s="83">
        <v>1400000000</v>
      </c>
      <c r="E64" s="83">
        <v>1400000000</v>
      </c>
      <c r="F64" s="83">
        <v>1400000000</v>
      </c>
      <c r="G64" s="83">
        <v>1400000000</v>
      </c>
      <c r="H64" s="73">
        <f t="shared" si="13"/>
        <v>14.816916482311001</v>
      </c>
      <c r="I64" s="73">
        <f t="shared" si="13"/>
        <v>100</v>
      </c>
      <c r="J64" s="73">
        <f t="shared" si="13"/>
        <v>100</v>
      </c>
      <c r="K64" s="74">
        <f t="shared" si="13"/>
        <v>100</v>
      </c>
      <c r="L64" s="41"/>
    </row>
    <row r="65" spans="1:12" s="99" customFormat="1" x14ac:dyDescent="0.2">
      <c r="A65" s="23" t="s">
        <v>135</v>
      </c>
      <c r="B65" s="24" t="s">
        <v>136</v>
      </c>
      <c r="C65" s="9">
        <v>1080044879</v>
      </c>
      <c r="D65" s="72">
        <v>0</v>
      </c>
      <c r="E65" s="72">
        <v>0</v>
      </c>
      <c r="F65" s="72">
        <v>0</v>
      </c>
      <c r="G65" s="72">
        <v>0</v>
      </c>
      <c r="H65" s="73">
        <f t="shared" si="13"/>
        <v>0</v>
      </c>
      <c r="I65" s="73">
        <v>0</v>
      </c>
      <c r="J65" s="73">
        <v>0</v>
      </c>
      <c r="K65" s="74">
        <v>0</v>
      </c>
      <c r="L65" s="39"/>
    </row>
    <row r="66" spans="1:12" s="99" customFormat="1" x14ac:dyDescent="0.2">
      <c r="A66" s="23" t="s">
        <v>137</v>
      </c>
      <c r="B66" s="24" t="s">
        <v>138</v>
      </c>
      <c r="C66" s="9">
        <v>2003580082</v>
      </c>
      <c r="D66" s="72">
        <v>0</v>
      </c>
      <c r="E66" s="72">
        <v>0</v>
      </c>
      <c r="F66" s="72">
        <v>0</v>
      </c>
      <c r="G66" s="72">
        <v>0</v>
      </c>
      <c r="H66" s="73">
        <f t="shared" si="13"/>
        <v>0</v>
      </c>
      <c r="I66" s="73">
        <v>0</v>
      </c>
      <c r="J66" s="73">
        <v>0</v>
      </c>
      <c r="K66" s="74">
        <v>0</v>
      </c>
      <c r="L66" s="39"/>
    </row>
    <row r="67" spans="1:12" s="99" customFormat="1" x14ac:dyDescent="0.2">
      <c r="A67" s="23" t="s">
        <v>139</v>
      </c>
      <c r="B67" s="24" t="s">
        <v>140</v>
      </c>
      <c r="C67" s="9">
        <v>6365034628</v>
      </c>
      <c r="D67" s="72">
        <v>1400000000</v>
      </c>
      <c r="E67" s="72">
        <v>1400000000</v>
      </c>
      <c r="F67" s="72">
        <v>1400000000</v>
      </c>
      <c r="G67" s="72">
        <v>1400000000</v>
      </c>
      <c r="H67" s="73">
        <f t="shared" si="13"/>
        <v>21.995167062271008</v>
      </c>
      <c r="I67" s="73">
        <f t="shared" si="13"/>
        <v>100</v>
      </c>
      <c r="J67" s="73">
        <f t="shared" si="13"/>
        <v>100</v>
      </c>
      <c r="K67" s="74">
        <f t="shared" si="13"/>
        <v>100</v>
      </c>
      <c r="L67" s="39"/>
    </row>
    <row r="68" spans="1:12" s="101" customFormat="1" x14ac:dyDescent="0.2">
      <c r="A68" s="21" t="s">
        <v>57</v>
      </c>
      <c r="B68" s="22" t="s">
        <v>58</v>
      </c>
      <c r="C68" s="13">
        <v>2000000000</v>
      </c>
      <c r="D68" s="69">
        <v>1903447270</v>
      </c>
      <c r="E68" s="69">
        <v>1903447270</v>
      </c>
      <c r="F68" s="69">
        <v>1903447270</v>
      </c>
      <c r="G68" s="69">
        <v>1903447270</v>
      </c>
      <c r="H68" s="70">
        <f t="shared" si="13"/>
        <v>95.172363500000003</v>
      </c>
      <c r="I68" s="70">
        <f t="shared" si="13"/>
        <v>100</v>
      </c>
      <c r="J68" s="70">
        <f t="shared" si="13"/>
        <v>100</v>
      </c>
      <c r="K68" s="71">
        <f t="shared" si="13"/>
        <v>100</v>
      </c>
      <c r="L68" s="40"/>
    </row>
    <row r="69" spans="1:12" s="101" customFormat="1" x14ac:dyDescent="0.2">
      <c r="A69" s="21" t="s">
        <v>59</v>
      </c>
      <c r="B69" s="22" t="s">
        <v>50</v>
      </c>
      <c r="C69" s="13">
        <v>2000000000</v>
      </c>
      <c r="D69" s="69">
        <v>1903447270</v>
      </c>
      <c r="E69" s="69">
        <v>1903447270</v>
      </c>
      <c r="F69" s="69">
        <v>1903447270</v>
      </c>
      <c r="G69" s="69">
        <v>1903447270</v>
      </c>
      <c r="H69" s="70">
        <f t="shared" si="13"/>
        <v>95.172363500000003</v>
      </c>
      <c r="I69" s="70">
        <f t="shared" si="13"/>
        <v>100</v>
      </c>
      <c r="J69" s="70">
        <f t="shared" si="13"/>
        <v>100</v>
      </c>
      <c r="K69" s="71">
        <f t="shared" si="13"/>
        <v>100</v>
      </c>
      <c r="L69" s="40"/>
    </row>
    <row r="70" spans="1:12" s="99" customFormat="1" x14ac:dyDescent="0.2">
      <c r="A70" s="23" t="s">
        <v>60</v>
      </c>
      <c r="B70" s="24" t="s">
        <v>61</v>
      </c>
      <c r="C70" s="9">
        <v>2000000000</v>
      </c>
      <c r="D70" s="72">
        <v>1903447270</v>
      </c>
      <c r="E70" s="72">
        <v>1903447270</v>
      </c>
      <c r="F70" s="72">
        <v>1903447270</v>
      </c>
      <c r="G70" s="72">
        <v>1903447270</v>
      </c>
      <c r="H70" s="73">
        <f t="shared" si="13"/>
        <v>95.172363500000003</v>
      </c>
      <c r="I70" s="73">
        <f t="shared" si="13"/>
        <v>100</v>
      </c>
      <c r="J70" s="73">
        <f t="shared" si="13"/>
        <v>100</v>
      </c>
      <c r="K70" s="74">
        <f t="shared" si="13"/>
        <v>100</v>
      </c>
      <c r="L70" s="39"/>
    </row>
    <row r="71" spans="1:12" s="99" customFormat="1" x14ac:dyDescent="0.2">
      <c r="A71" s="23"/>
      <c r="B71" s="24"/>
      <c r="C71" s="9"/>
      <c r="D71" s="72"/>
      <c r="E71" s="72"/>
      <c r="F71" s="72"/>
      <c r="G71" s="72"/>
      <c r="H71" s="73"/>
      <c r="I71" s="73"/>
      <c r="J71" s="73"/>
      <c r="K71" s="74"/>
      <c r="L71" s="39"/>
    </row>
    <row r="72" spans="1:12" s="101" customFormat="1" x14ac:dyDescent="0.2">
      <c r="A72" s="35" t="s">
        <v>62</v>
      </c>
      <c r="B72" s="10" t="s">
        <v>63</v>
      </c>
      <c r="C72" s="8">
        <f>C74+C82+C91+C94+C97</f>
        <v>36873071606</v>
      </c>
      <c r="D72" s="8">
        <f>D74+D82+D91+D94+D97</f>
        <v>22306160793</v>
      </c>
      <c r="E72" s="8">
        <f>E74+E82+E91+E94+E97</f>
        <v>11146248679</v>
      </c>
      <c r="F72" s="8">
        <f>F74+F82+F91+F94+F97</f>
        <v>4229624462</v>
      </c>
      <c r="G72" s="8">
        <f>G74+G82+G91+G94+G97</f>
        <v>4114751950</v>
      </c>
      <c r="H72" s="11">
        <f t="shared" si="13"/>
        <v>60.494447089594608</v>
      </c>
      <c r="I72" s="11">
        <f t="shared" si="13"/>
        <v>49.96937295681046</v>
      </c>
      <c r="J72" s="11">
        <f t="shared" si="13"/>
        <v>37.946618488503582</v>
      </c>
      <c r="K72" s="34">
        <f t="shared" si="13"/>
        <v>97.284096660778204</v>
      </c>
      <c r="L72" s="40"/>
    </row>
    <row r="73" spans="1:12" s="99" customFormat="1" hidden="1" x14ac:dyDescent="0.2">
      <c r="A73" s="23" t="s">
        <v>215</v>
      </c>
      <c r="B73" s="24" t="s">
        <v>63</v>
      </c>
      <c r="C73" s="9">
        <v>28875589828</v>
      </c>
      <c r="D73" s="72">
        <v>20847392698</v>
      </c>
      <c r="E73" s="72">
        <v>9785165532</v>
      </c>
      <c r="F73" s="72">
        <v>3778760723</v>
      </c>
      <c r="G73" s="72">
        <v>3776728211</v>
      </c>
      <c r="H73" s="73">
        <f t="shared" si="13"/>
        <v>72.197287820540936</v>
      </c>
      <c r="I73" s="73">
        <f t="shared" si="13"/>
        <v>46.93711906208177</v>
      </c>
      <c r="J73" s="73">
        <f t="shared" si="13"/>
        <v>38.617238621487637</v>
      </c>
      <c r="K73" s="74">
        <f t="shared" si="13"/>
        <v>99.946212206884951</v>
      </c>
      <c r="L73" s="39"/>
    </row>
    <row r="74" spans="1:12" s="101" customFormat="1" x14ac:dyDescent="0.2">
      <c r="A74" s="21" t="s">
        <v>64</v>
      </c>
      <c r="B74" s="22" t="s">
        <v>65</v>
      </c>
      <c r="C74" s="13">
        <f>C75+C77+C80</f>
        <v>2268331796</v>
      </c>
      <c r="D74" s="69">
        <v>1161261254</v>
      </c>
      <c r="E74" s="69">
        <v>1058685831</v>
      </c>
      <c r="F74" s="69">
        <v>701847808</v>
      </c>
      <c r="G74" s="69">
        <v>701152514</v>
      </c>
      <c r="H74" s="70">
        <f t="shared" si="13"/>
        <v>51.194505849972231</v>
      </c>
      <c r="I74" s="70">
        <f t="shared" si="13"/>
        <v>91.166895248879115</v>
      </c>
      <c r="J74" s="70">
        <f t="shared" si="13"/>
        <v>66.294247778593345</v>
      </c>
      <c r="K74" s="71">
        <f t="shared" si="13"/>
        <v>99.900933793327454</v>
      </c>
      <c r="L74" s="40"/>
    </row>
    <row r="75" spans="1:12" s="101" customFormat="1" x14ac:dyDescent="0.2">
      <c r="A75" s="21" t="s">
        <v>141</v>
      </c>
      <c r="B75" s="22" t="s">
        <v>77</v>
      </c>
      <c r="C75" s="13">
        <v>330494877</v>
      </c>
      <c r="D75" s="69">
        <v>0</v>
      </c>
      <c r="E75" s="69">
        <v>0</v>
      </c>
      <c r="F75" s="69">
        <v>0</v>
      </c>
      <c r="G75" s="69">
        <v>0</v>
      </c>
      <c r="H75" s="70">
        <f t="shared" si="13"/>
        <v>0</v>
      </c>
      <c r="I75" s="70">
        <v>0</v>
      </c>
      <c r="J75" s="70">
        <v>0</v>
      </c>
      <c r="K75" s="71">
        <v>0</v>
      </c>
      <c r="L75" s="40"/>
    </row>
    <row r="76" spans="1:12" s="99" customFormat="1" x14ac:dyDescent="0.2">
      <c r="A76" s="23" t="s">
        <v>142</v>
      </c>
      <c r="B76" s="24" t="s">
        <v>79</v>
      </c>
      <c r="C76" s="9">
        <v>330494877</v>
      </c>
      <c r="D76" s="72">
        <v>0</v>
      </c>
      <c r="E76" s="72">
        <v>0</v>
      </c>
      <c r="F76" s="72">
        <v>0</v>
      </c>
      <c r="G76" s="72">
        <v>0</v>
      </c>
      <c r="H76" s="73">
        <f t="shared" si="13"/>
        <v>0</v>
      </c>
      <c r="I76" s="73">
        <v>0</v>
      </c>
      <c r="J76" s="73">
        <v>0</v>
      </c>
      <c r="K76" s="74">
        <v>0</v>
      </c>
      <c r="L76" s="39"/>
    </row>
    <row r="77" spans="1:12" s="101" customFormat="1" x14ac:dyDescent="0.2">
      <c r="A77" s="21" t="s">
        <v>66</v>
      </c>
      <c r="B77" s="22" t="s">
        <v>67</v>
      </c>
      <c r="C77" s="13">
        <v>1637836919</v>
      </c>
      <c r="D77" s="69">
        <v>973842334</v>
      </c>
      <c r="E77" s="69">
        <v>873335273</v>
      </c>
      <c r="F77" s="69">
        <v>588497250</v>
      </c>
      <c r="G77" s="69">
        <v>587801956</v>
      </c>
      <c r="H77" s="70">
        <f t="shared" si="13"/>
        <v>59.459053749660896</v>
      </c>
      <c r="I77" s="70">
        <f t="shared" si="13"/>
        <v>89.67932924140058</v>
      </c>
      <c r="J77" s="70">
        <f t="shared" si="13"/>
        <v>67.385031636069044</v>
      </c>
      <c r="K77" s="71">
        <f t="shared" si="13"/>
        <v>99.881852633975782</v>
      </c>
      <c r="L77" s="40"/>
    </row>
    <row r="78" spans="1:12" s="99" customFormat="1" x14ac:dyDescent="0.2">
      <c r="A78" s="23" t="s">
        <v>68</v>
      </c>
      <c r="B78" s="24" t="s">
        <v>69</v>
      </c>
      <c r="C78" s="9">
        <v>980230564</v>
      </c>
      <c r="D78" s="72">
        <v>781207692</v>
      </c>
      <c r="E78" s="72">
        <v>683617946</v>
      </c>
      <c r="F78" s="72">
        <v>486567263</v>
      </c>
      <c r="G78" s="72">
        <v>485871969</v>
      </c>
      <c r="H78" s="73">
        <f t="shared" si="13"/>
        <v>79.696320507712713</v>
      </c>
      <c r="I78" s="73">
        <f t="shared" si="13"/>
        <v>87.507836008353081</v>
      </c>
      <c r="J78" s="73">
        <f t="shared" si="13"/>
        <v>71.175320344793874</v>
      </c>
      <c r="K78" s="74">
        <f t="shared" si="13"/>
        <v>99.857102182396517</v>
      </c>
      <c r="L78" s="39"/>
    </row>
    <row r="79" spans="1:12" s="99" customFormat="1" x14ac:dyDescent="0.2">
      <c r="A79" s="23" t="s">
        <v>168</v>
      </c>
      <c r="B79" s="24" t="s">
        <v>167</v>
      </c>
      <c r="C79" s="9">
        <v>657606355</v>
      </c>
      <c r="D79" s="72">
        <v>192634642</v>
      </c>
      <c r="E79" s="72">
        <v>189717327</v>
      </c>
      <c r="F79" s="72">
        <v>101929987</v>
      </c>
      <c r="G79" s="72">
        <v>101929987</v>
      </c>
      <c r="H79" s="73">
        <f t="shared" si="13"/>
        <v>29.293306023479655</v>
      </c>
      <c r="I79" s="73">
        <f t="shared" si="13"/>
        <v>98.485570939000681</v>
      </c>
      <c r="J79" s="73">
        <f t="shared" si="13"/>
        <v>53.727294502731425</v>
      </c>
      <c r="K79" s="74">
        <f t="shared" si="13"/>
        <v>100</v>
      </c>
      <c r="L79" s="39"/>
    </row>
    <row r="80" spans="1:12" s="101" customFormat="1" x14ac:dyDescent="0.2">
      <c r="A80" s="21" t="s">
        <v>70</v>
      </c>
      <c r="B80" s="22" t="s">
        <v>71</v>
      </c>
      <c r="C80" s="13">
        <v>300000000</v>
      </c>
      <c r="D80" s="69">
        <v>187418920</v>
      </c>
      <c r="E80" s="69">
        <v>185350558</v>
      </c>
      <c r="F80" s="69">
        <v>113350558</v>
      </c>
      <c r="G80" s="69">
        <v>113350558</v>
      </c>
      <c r="H80" s="70">
        <f t="shared" si="13"/>
        <v>62.472973333333336</v>
      </c>
      <c r="I80" s="70">
        <f t="shared" si="13"/>
        <v>98.896396372361977</v>
      </c>
      <c r="J80" s="70">
        <f t="shared" si="13"/>
        <v>61.154689375146098</v>
      </c>
      <c r="K80" s="71">
        <f t="shared" si="13"/>
        <v>100</v>
      </c>
      <c r="L80" s="40"/>
    </row>
    <row r="81" spans="1:12" s="99" customFormat="1" x14ac:dyDescent="0.2">
      <c r="A81" s="23" t="s">
        <v>72</v>
      </c>
      <c r="B81" s="24" t="s">
        <v>73</v>
      </c>
      <c r="C81" s="9">
        <v>300000000</v>
      </c>
      <c r="D81" s="72">
        <v>187418920</v>
      </c>
      <c r="E81" s="72">
        <v>185350558</v>
      </c>
      <c r="F81" s="72">
        <v>113350558</v>
      </c>
      <c r="G81" s="72">
        <v>113350558</v>
      </c>
      <c r="H81" s="73">
        <f t="shared" si="13"/>
        <v>62.472973333333336</v>
      </c>
      <c r="I81" s="73">
        <f t="shared" si="13"/>
        <v>98.896396372361977</v>
      </c>
      <c r="J81" s="73">
        <f t="shared" si="13"/>
        <v>61.154689375146098</v>
      </c>
      <c r="K81" s="74">
        <f t="shared" si="13"/>
        <v>100</v>
      </c>
      <c r="L81" s="39"/>
    </row>
    <row r="82" spans="1:12" s="101" customFormat="1" x14ac:dyDescent="0.2">
      <c r="A82" s="21" t="s">
        <v>143</v>
      </c>
      <c r="B82" s="22" t="s">
        <v>144</v>
      </c>
      <c r="C82" s="13">
        <f>C83+C85+C88</f>
        <v>21875948401</v>
      </c>
      <c r="D82" s="69">
        <v>16069755600</v>
      </c>
      <c r="E82" s="69">
        <v>7643909652</v>
      </c>
      <c r="F82" s="69">
        <v>3068730400</v>
      </c>
      <c r="G82" s="69">
        <v>3067393182</v>
      </c>
      <c r="H82" s="70">
        <f t="shared" si="13"/>
        <v>73.45855505521952</v>
      </c>
      <c r="I82" s="70">
        <f t="shared" si="13"/>
        <v>47.567056041599038</v>
      </c>
      <c r="J82" s="70">
        <f t="shared" si="13"/>
        <v>40.146084133753178</v>
      </c>
      <c r="K82" s="71">
        <f t="shared" si="13"/>
        <v>99.956424389708516</v>
      </c>
      <c r="L82" s="40"/>
    </row>
    <row r="83" spans="1:12" s="101" customFormat="1" x14ac:dyDescent="0.2">
      <c r="A83" s="21" t="s">
        <v>145</v>
      </c>
      <c r="B83" s="22" t="s">
        <v>146</v>
      </c>
      <c r="C83" s="13">
        <f>C84</f>
        <v>17856421125</v>
      </c>
      <c r="D83" s="69">
        <v>15380884211</v>
      </c>
      <c r="E83" s="69">
        <v>7000583872</v>
      </c>
      <c r="F83" s="69">
        <v>2743806675</v>
      </c>
      <c r="G83" s="69">
        <v>2743806675</v>
      </c>
      <c r="H83" s="70">
        <f t="shared" si="13"/>
        <v>86.136432957810854</v>
      </c>
      <c r="I83" s="70">
        <f t="shared" si="13"/>
        <v>45.514833711532447</v>
      </c>
      <c r="J83" s="70">
        <f t="shared" si="13"/>
        <v>39.193969034130298</v>
      </c>
      <c r="K83" s="71">
        <f t="shared" si="13"/>
        <v>100</v>
      </c>
      <c r="L83" s="40"/>
    </row>
    <row r="84" spans="1:12" s="99" customFormat="1" ht="12" thickBot="1" x14ac:dyDescent="0.25">
      <c r="A84" s="25" t="s">
        <v>147</v>
      </c>
      <c r="B84" s="26" t="s">
        <v>148</v>
      </c>
      <c r="C84" s="14">
        <v>17856421125</v>
      </c>
      <c r="D84" s="75">
        <v>15380884211</v>
      </c>
      <c r="E84" s="75">
        <v>7000583872</v>
      </c>
      <c r="F84" s="75">
        <v>2743806675</v>
      </c>
      <c r="G84" s="75">
        <v>2743806675</v>
      </c>
      <c r="H84" s="76">
        <f t="shared" si="13"/>
        <v>86.136432957810854</v>
      </c>
      <c r="I84" s="76">
        <f t="shared" si="13"/>
        <v>45.514833711532447</v>
      </c>
      <c r="J84" s="76">
        <f t="shared" si="13"/>
        <v>39.193969034130298</v>
      </c>
      <c r="K84" s="77">
        <f t="shared" si="13"/>
        <v>100</v>
      </c>
      <c r="L84" s="39"/>
    </row>
    <row r="85" spans="1:12" s="101" customFormat="1" x14ac:dyDescent="0.2">
      <c r="A85" s="27" t="s">
        <v>149</v>
      </c>
      <c r="B85" s="28" t="s">
        <v>150</v>
      </c>
      <c r="C85" s="15">
        <f>C86+C87</f>
        <v>209641915</v>
      </c>
      <c r="D85" s="84">
        <v>23302748</v>
      </c>
      <c r="E85" s="84">
        <v>20269161</v>
      </c>
      <c r="F85" s="84">
        <v>10902748</v>
      </c>
      <c r="G85" s="84">
        <v>10902748</v>
      </c>
      <c r="H85" s="78">
        <f t="shared" si="13"/>
        <v>11.115500447513083</v>
      </c>
      <c r="I85" s="78">
        <f t="shared" si="13"/>
        <v>86.981848664372123</v>
      </c>
      <c r="J85" s="78">
        <f t="shared" si="13"/>
        <v>53.789833728194267</v>
      </c>
      <c r="K85" s="79">
        <f t="shared" si="13"/>
        <v>100</v>
      </c>
      <c r="L85" s="40"/>
    </row>
    <row r="86" spans="1:12" s="99" customFormat="1" x14ac:dyDescent="0.2">
      <c r="A86" s="23" t="s">
        <v>151</v>
      </c>
      <c r="B86" s="24" t="s">
        <v>152</v>
      </c>
      <c r="C86" s="9">
        <v>77328940</v>
      </c>
      <c r="D86" s="72">
        <v>1400000</v>
      </c>
      <c r="E86" s="72">
        <v>1400000</v>
      </c>
      <c r="F86" s="72">
        <v>1400000</v>
      </c>
      <c r="G86" s="72">
        <v>1400000</v>
      </c>
      <c r="H86" s="73">
        <f t="shared" si="13"/>
        <v>1.8104476797431854</v>
      </c>
      <c r="I86" s="73">
        <f t="shared" si="13"/>
        <v>100</v>
      </c>
      <c r="J86" s="73">
        <f t="shared" si="13"/>
        <v>100</v>
      </c>
      <c r="K86" s="74">
        <f t="shared" si="13"/>
        <v>100</v>
      </c>
      <c r="L86" s="39"/>
    </row>
    <row r="87" spans="1:12" s="99" customFormat="1" x14ac:dyDescent="0.2">
      <c r="A87" s="23" t="s">
        <v>153</v>
      </c>
      <c r="B87" s="24" t="s">
        <v>154</v>
      </c>
      <c r="C87" s="9">
        <v>132312975</v>
      </c>
      <c r="D87" s="72">
        <v>21902748</v>
      </c>
      <c r="E87" s="72">
        <v>18869161</v>
      </c>
      <c r="F87" s="72">
        <v>9502748</v>
      </c>
      <c r="G87" s="72">
        <v>9502748</v>
      </c>
      <c r="H87" s="73">
        <f t="shared" si="13"/>
        <v>16.55374161150862</v>
      </c>
      <c r="I87" s="73">
        <f t="shared" si="13"/>
        <v>86.149742488933356</v>
      </c>
      <c r="J87" s="73">
        <f t="shared" si="13"/>
        <v>50.361264075281355</v>
      </c>
      <c r="K87" s="74">
        <f t="shared" si="13"/>
        <v>100</v>
      </c>
      <c r="L87" s="39"/>
    </row>
    <row r="88" spans="1:12" s="101" customFormat="1" x14ac:dyDescent="0.2">
      <c r="A88" s="80" t="s">
        <v>155</v>
      </c>
      <c r="B88" s="81" t="s">
        <v>156</v>
      </c>
      <c r="C88" s="82">
        <f>C89+C90</f>
        <v>3809885361</v>
      </c>
      <c r="D88" s="83">
        <v>665568641</v>
      </c>
      <c r="E88" s="83">
        <v>623056619</v>
      </c>
      <c r="F88" s="83">
        <v>314020977</v>
      </c>
      <c r="G88" s="83">
        <v>312683759</v>
      </c>
      <c r="H88" s="85">
        <f t="shared" si="13"/>
        <v>17.469518842039513</v>
      </c>
      <c r="I88" s="85">
        <f t="shared" si="13"/>
        <v>93.612676532336806</v>
      </c>
      <c r="J88" s="85">
        <f t="shared" si="13"/>
        <v>50.400070783936243</v>
      </c>
      <c r="K88" s="86">
        <f t="shared" si="13"/>
        <v>99.574162843267629</v>
      </c>
      <c r="L88" s="40"/>
    </row>
    <row r="89" spans="1:12" s="99" customFormat="1" x14ac:dyDescent="0.2">
      <c r="A89" s="23" t="s">
        <v>157</v>
      </c>
      <c r="B89" s="24" t="s">
        <v>158</v>
      </c>
      <c r="C89" s="9">
        <v>41194992</v>
      </c>
      <c r="D89" s="72">
        <v>11436670</v>
      </c>
      <c r="E89" s="72">
        <v>11436670</v>
      </c>
      <c r="F89" s="72">
        <v>11436670</v>
      </c>
      <c r="G89" s="72">
        <v>10099452</v>
      </c>
      <c r="H89" s="73">
        <f t="shared" si="13"/>
        <v>27.762282366749822</v>
      </c>
      <c r="I89" s="73">
        <f t="shared" si="13"/>
        <v>100</v>
      </c>
      <c r="J89" s="73">
        <f t="shared" si="13"/>
        <v>100</v>
      </c>
      <c r="K89" s="74">
        <f t="shared" si="13"/>
        <v>88.30762800710346</v>
      </c>
      <c r="L89" s="39"/>
    </row>
    <row r="90" spans="1:12" s="99" customFormat="1" x14ac:dyDescent="0.2">
      <c r="A90" s="23" t="s">
        <v>159</v>
      </c>
      <c r="B90" s="24" t="s">
        <v>160</v>
      </c>
      <c r="C90" s="9">
        <v>3768690369</v>
      </c>
      <c r="D90" s="72">
        <v>654131971</v>
      </c>
      <c r="E90" s="72">
        <v>611619949</v>
      </c>
      <c r="F90" s="72">
        <v>302584307</v>
      </c>
      <c r="G90" s="72">
        <v>302584307</v>
      </c>
      <c r="H90" s="73">
        <f t="shared" si="13"/>
        <v>17.357010179999747</v>
      </c>
      <c r="I90" s="73">
        <f t="shared" si="13"/>
        <v>93.501002261820346</v>
      </c>
      <c r="J90" s="73">
        <f t="shared" si="13"/>
        <v>49.472602634156395</v>
      </c>
      <c r="K90" s="74">
        <f t="shared" si="13"/>
        <v>100</v>
      </c>
      <c r="L90" s="39"/>
    </row>
    <row r="91" spans="1:12" s="101" customFormat="1" x14ac:dyDescent="0.2">
      <c r="A91" s="21" t="s">
        <v>74</v>
      </c>
      <c r="B91" s="22" t="s">
        <v>75</v>
      </c>
      <c r="C91" s="13">
        <f>C92</f>
        <v>6500000000</v>
      </c>
      <c r="D91" s="13">
        <f t="shared" ref="D91:G92" si="22">D92</f>
        <v>4270507815</v>
      </c>
      <c r="E91" s="13">
        <f t="shared" si="22"/>
        <v>1694189998</v>
      </c>
      <c r="F91" s="13">
        <f t="shared" si="22"/>
        <v>108303638</v>
      </c>
      <c r="G91" s="13">
        <f t="shared" si="22"/>
        <v>108303638</v>
      </c>
      <c r="H91" s="70">
        <f t="shared" si="13"/>
        <v>65.70012023076923</v>
      </c>
      <c r="I91" s="70">
        <f t="shared" si="13"/>
        <v>39.671862724363145</v>
      </c>
      <c r="J91" s="70">
        <f t="shared" si="13"/>
        <v>6.3926500645059292</v>
      </c>
      <c r="K91" s="71">
        <f t="shared" si="13"/>
        <v>100</v>
      </c>
      <c r="L91" s="40"/>
    </row>
    <row r="92" spans="1:12" s="101" customFormat="1" x14ac:dyDescent="0.2">
      <c r="A92" s="21" t="s">
        <v>76</v>
      </c>
      <c r="B92" s="22" t="s">
        <v>77</v>
      </c>
      <c r="C92" s="13">
        <f>C93</f>
        <v>6500000000</v>
      </c>
      <c r="D92" s="13">
        <f t="shared" si="22"/>
        <v>4270507815</v>
      </c>
      <c r="E92" s="13">
        <f t="shared" si="22"/>
        <v>1694189998</v>
      </c>
      <c r="F92" s="13">
        <f t="shared" si="22"/>
        <v>108303638</v>
      </c>
      <c r="G92" s="13">
        <f t="shared" si="22"/>
        <v>108303638</v>
      </c>
      <c r="H92" s="70">
        <f t="shared" si="13"/>
        <v>65.70012023076923</v>
      </c>
      <c r="I92" s="70">
        <f t="shared" si="13"/>
        <v>39.671862724363145</v>
      </c>
      <c r="J92" s="70">
        <f t="shared" si="13"/>
        <v>6.3926500645059292</v>
      </c>
      <c r="K92" s="71">
        <f t="shared" si="13"/>
        <v>100</v>
      </c>
      <c r="L92" s="40"/>
    </row>
    <row r="93" spans="1:12" s="99" customFormat="1" x14ac:dyDescent="0.2">
      <c r="A93" s="23" t="s">
        <v>78</v>
      </c>
      <c r="B93" s="24" t="s">
        <v>79</v>
      </c>
      <c r="C93" s="9">
        <v>6500000000</v>
      </c>
      <c r="D93" s="72">
        <v>4270507815</v>
      </c>
      <c r="E93" s="72">
        <v>1694189998</v>
      </c>
      <c r="F93" s="72">
        <v>108303638</v>
      </c>
      <c r="G93" s="72">
        <v>108303638</v>
      </c>
      <c r="H93" s="73">
        <f t="shared" si="13"/>
        <v>65.70012023076923</v>
      </c>
      <c r="I93" s="73">
        <f t="shared" si="13"/>
        <v>39.671862724363145</v>
      </c>
      <c r="J93" s="73">
        <f t="shared" si="13"/>
        <v>6.3926500645059292</v>
      </c>
      <c r="K93" s="74">
        <f t="shared" si="13"/>
        <v>100</v>
      </c>
      <c r="L93" s="39"/>
    </row>
    <row r="94" spans="1:12" s="101" customFormat="1" x14ac:dyDescent="0.2">
      <c r="A94" s="21" t="s">
        <v>80</v>
      </c>
      <c r="B94" s="22" t="s">
        <v>81</v>
      </c>
      <c r="C94" s="13">
        <f>C95</f>
        <v>2000000000</v>
      </c>
      <c r="D94" s="13">
        <f t="shared" ref="D94:G95" si="23">D95</f>
        <v>0</v>
      </c>
      <c r="E94" s="13">
        <f t="shared" si="23"/>
        <v>0</v>
      </c>
      <c r="F94" s="13">
        <f t="shared" si="23"/>
        <v>0</v>
      </c>
      <c r="G94" s="13">
        <f t="shared" si="23"/>
        <v>0</v>
      </c>
      <c r="H94" s="70">
        <f t="shared" si="13"/>
        <v>0</v>
      </c>
      <c r="I94" s="70">
        <v>0</v>
      </c>
      <c r="J94" s="70">
        <v>0</v>
      </c>
      <c r="K94" s="71">
        <v>0</v>
      </c>
      <c r="L94" s="40"/>
    </row>
    <row r="95" spans="1:12" s="100" customFormat="1" x14ac:dyDescent="0.2">
      <c r="A95" s="80" t="s">
        <v>82</v>
      </c>
      <c r="B95" s="81" t="s">
        <v>83</v>
      </c>
      <c r="C95" s="82">
        <f>C96</f>
        <v>2000000000</v>
      </c>
      <c r="D95" s="82">
        <f t="shared" si="23"/>
        <v>0</v>
      </c>
      <c r="E95" s="82">
        <f t="shared" si="23"/>
        <v>0</v>
      </c>
      <c r="F95" s="82">
        <f t="shared" si="23"/>
        <v>0</v>
      </c>
      <c r="G95" s="82">
        <f t="shared" si="23"/>
        <v>0</v>
      </c>
      <c r="H95" s="73">
        <f t="shared" si="13"/>
        <v>0</v>
      </c>
      <c r="I95" s="73">
        <v>0</v>
      </c>
      <c r="J95" s="73">
        <v>0</v>
      </c>
      <c r="K95" s="74">
        <v>0</v>
      </c>
      <c r="L95" s="41"/>
    </row>
    <row r="96" spans="1:12" s="99" customFormat="1" x14ac:dyDescent="0.2">
      <c r="A96" s="23" t="s">
        <v>84</v>
      </c>
      <c r="B96" s="24" t="s">
        <v>85</v>
      </c>
      <c r="C96" s="9">
        <v>2000000000</v>
      </c>
      <c r="D96" s="72">
        <v>0</v>
      </c>
      <c r="E96" s="72">
        <v>0</v>
      </c>
      <c r="F96" s="72">
        <v>0</v>
      </c>
      <c r="G96" s="72">
        <v>0</v>
      </c>
      <c r="H96" s="73">
        <f t="shared" si="13"/>
        <v>0</v>
      </c>
      <c r="I96" s="73">
        <v>0</v>
      </c>
      <c r="J96" s="73">
        <v>0</v>
      </c>
      <c r="K96" s="74">
        <v>0</v>
      </c>
      <c r="L96" s="39"/>
    </row>
    <row r="97" spans="1:12" s="100" customFormat="1" x14ac:dyDescent="0.2">
      <c r="A97" s="21" t="s">
        <v>161</v>
      </c>
      <c r="B97" s="22" t="s">
        <v>162</v>
      </c>
      <c r="C97" s="13">
        <f>C98+C100</f>
        <v>4228791409</v>
      </c>
      <c r="D97" s="13">
        <f>D98+D100</f>
        <v>804636124</v>
      </c>
      <c r="E97" s="13">
        <f>E98+E100</f>
        <v>749463198</v>
      </c>
      <c r="F97" s="13">
        <f t="shared" ref="F97:G97" si="24">F98+F100</f>
        <v>350742616</v>
      </c>
      <c r="G97" s="13">
        <f t="shared" si="24"/>
        <v>237902616</v>
      </c>
      <c r="H97" s="70">
        <f t="shared" si="13"/>
        <v>19.027567126804101</v>
      </c>
      <c r="I97" s="70">
        <f t="shared" si="13"/>
        <v>93.143120927044038</v>
      </c>
      <c r="J97" s="70">
        <f t="shared" si="13"/>
        <v>46.799177989791033</v>
      </c>
      <c r="K97" s="71">
        <f t="shared" si="13"/>
        <v>67.828260709556886</v>
      </c>
      <c r="L97" s="41"/>
    </row>
    <row r="98" spans="1:12" s="101" customFormat="1" x14ac:dyDescent="0.2">
      <c r="A98" s="21" t="s">
        <v>176</v>
      </c>
      <c r="B98" s="22" t="s">
        <v>177</v>
      </c>
      <c r="C98" s="13">
        <f>C99</f>
        <v>64948800</v>
      </c>
      <c r="D98" s="13">
        <f t="shared" ref="D98:G98" si="25">D99</f>
        <v>54124000</v>
      </c>
      <c r="E98" s="13">
        <f t="shared" si="25"/>
        <v>26288800</v>
      </c>
      <c r="F98" s="13">
        <f t="shared" si="25"/>
        <v>0</v>
      </c>
      <c r="G98" s="13">
        <f t="shared" si="25"/>
        <v>0</v>
      </c>
      <c r="H98" s="70">
        <f t="shared" ref="H98:K113" si="26">D98/C98*100</f>
        <v>83.333333333333343</v>
      </c>
      <c r="I98" s="70">
        <f t="shared" si="26"/>
        <v>48.571428571428569</v>
      </c>
      <c r="J98" s="70">
        <f t="shared" si="26"/>
        <v>0</v>
      </c>
      <c r="K98" s="71">
        <v>0</v>
      </c>
      <c r="L98" s="40"/>
    </row>
    <row r="99" spans="1:12" s="101" customFormat="1" x14ac:dyDescent="0.2">
      <c r="A99" s="23" t="s">
        <v>178</v>
      </c>
      <c r="B99" s="24" t="s">
        <v>179</v>
      </c>
      <c r="C99" s="9">
        <v>64948800</v>
      </c>
      <c r="D99" s="72">
        <v>54124000</v>
      </c>
      <c r="E99" s="72">
        <v>26288800</v>
      </c>
      <c r="F99" s="72">
        <v>0</v>
      </c>
      <c r="G99" s="72">
        <v>0</v>
      </c>
      <c r="H99" s="73">
        <f t="shared" si="26"/>
        <v>83.333333333333343</v>
      </c>
      <c r="I99" s="73">
        <f t="shared" si="26"/>
        <v>48.571428571428569</v>
      </c>
      <c r="J99" s="73">
        <f t="shared" si="26"/>
        <v>0</v>
      </c>
      <c r="K99" s="74">
        <v>0</v>
      </c>
      <c r="L99" s="40"/>
    </row>
    <row r="100" spans="1:12" s="101" customFormat="1" x14ac:dyDescent="0.2">
      <c r="A100" s="21" t="s">
        <v>163</v>
      </c>
      <c r="B100" s="22" t="s">
        <v>164</v>
      </c>
      <c r="C100" s="13">
        <f>C101</f>
        <v>4163842609</v>
      </c>
      <c r="D100" s="13">
        <f t="shared" ref="D100:G100" si="27">D101</f>
        <v>750512124</v>
      </c>
      <c r="E100" s="13">
        <f t="shared" si="27"/>
        <v>723174398</v>
      </c>
      <c r="F100" s="13">
        <f t="shared" si="27"/>
        <v>350742616</v>
      </c>
      <c r="G100" s="13">
        <f t="shared" si="27"/>
        <v>237902616</v>
      </c>
      <c r="H100" s="87">
        <f t="shared" si="26"/>
        <v>18.024507515673008</v>
      </c>
      <c r="I100" s="87">
        <f t="shared" si="26"/>
        <v>96.357457111512304</v>
      </c>
      <c r="J100" s="87">
        <f t="shared" si="26"/>
        <v>48.500419396760783</v>
      </c>
      <c r="K100" s="88">
        <f t="shared" si="26"/>
        <v>67.828260709556886</v>
      </c>
      <c r="L100" s="40"/>
    </row>
    <row r="101" spans="1:12" s="99" customFormat="1" x14ac:dyDescent="0.2">
      <c r="A101" s="23" t="s">
        <v>165</v>
      </c>
      <c r="B101" s="24" t="s">
        <v>166</v>
      </c>
      <c r="C101" s="9">
        <v>4163842609</v>
      </c>
      <c r="D101" s="72">
        <v>750512124</v>
      </c>
      <c r="E101" s="72">
        <v>723174398</v>
      </c>
      <c r="F101" s="72">
        <v>350742616</v>
      </c>
      <c r="G101" s="72">
        <v>237902616</v>
      </c>
      <c r="H101" s="73">
        <f t="shared" si="26"/>
        <v>18.024507515673008</v>
      </c>
      <c r="I101" s="73">
        <f t="shared" si="26"/>
        <v>96.357457111512304</v>
      </c>
      <c r="J101" s="73">
        <f t="shared" si="26"/>
        <v>48.500419396760783</v>
      </c>
      <c r="K101" s="74">
        <f t="shared" si="26"/>
        <v>67.828260709556886</v>
      </c>
      <c r="L101" s="39"/>
    </row>
    <row r="102" spans="1:12" s="99" customFormat="1" x14ac:dyDescent="0.2">
      <c r="A102" s="23"/>
      <c r="B102" s="24"/>
      <c r="C102" s="9"/>
      <c r="D102" s="72"/>
      <c r="E102" s="72"/>
      <c r="F102" s="72"/>
      <c r="G102" s="72"/>
      <c r="H102" s="73"/>
      <c r="I102" s="73"/>
      <c r="J102" s="73"/>
      <c r="K102" s="74"/>
      <c r="L102" s="39"/>
    </row>
    <row r="103" spans="1:12" s="100" customFormat="1" x14ac:dyDescent="0.2">
      <c r="A103" s="35" t="s">
        <v>86</v>
      </c>
      <c r="B103" s="10" t="s">
        <v>87</v>
      </c>
      <c r="C103" s="8">
        <f>C104</f>
        <v>9070847279</v>
      </c>
      <c r="D103" s="8">
        <f>D104</f>
        <v>8692463178</v>
      </c>
      <c r="E103" s="8">
        <f>E104</f>
        <v>7233284058</v>
      </c>
      <c r="F103" s="8">
        <f>F104</f>
        <v>2210485591</v>
      </c>
      <c r="G103" s="8">
        <f>G104</f>
        <v>1427901583</v>
      </c>
      <c r="H103" s="11">
        <f t="shared" si="26"/>
        <v>95.828569378783385</v>
      </c>
      <c r="I103" s="11">
        <f t="shared" si="26"/>
        <v>83.213283851543054</v>
      </c>
      <c r="J103" s="11">
        <f t="shared" si="26"/>
        <v>30.559916813376169</v>
      </c>
      <c r="K103" s="34">
        <f t="shared" si="26"/>
        <v>64.596737875772931</v>
      </c>
      <c r="L103" s="41"/>
    </row>
    <row r="104" spans="1:12" s="100" customFormat="1" x14ac:dyDescent="0.2">
      <c r="A104" s="35" t="s">
        <v>88</v>
      </c>
      <c r="B104" s="10" t="s">
        <v>89</v>
      </c>
      <c r="C104" s="8">
        <f>C105+C107+C111</f>
        <v>9070847279</v>
      </c>
      <c r="D104" s="68">
        <v>8692463178</v>
      </c>
      <c r="E104" s="68">
        <v>7233284058</v>
      </c>
      <c r="F104" s="68">
        <v>2210485591</v>
      </c>
      <c r="G104" s="68">
        <v>1427901583</v>
      </c>
      <c r="H104" s="11">
        <f t="shared" si="26"/>
        <v>95.828569378783385</v>
      </c>
      <c r="I104" s="11">
        <f t="shared" si="26"/>
        <v>83.213283851543054</v>
      </c>
      <c r="J104" s="11">
        <f t="shared" si="26"/>
        <v>30.559916813376169</v>
      </c>
      <c r="K104" s="34">
        <f t="shared" si="26"/>
        <v>64.596737875772931</v>
      </c>
      <c r="L104" s="41"/>
    </row>
    <row r="105" spans="1:12" s="101" customFormat="1" x14ac:dyDescent="0.2">
      <c r="A105" s="21" t="s">
        <v>90</v>
      </c>
      <c r="B105" s="22" t="s">
        <v>91</v>
      </c>
      <c r="C105" s="13">
        <v>6700000000</v>
      </c>
      <c r="D105" s="69">
        <v>6574038005</v>
      </c>
      <c r="E105" s="69">
        <v>6264509437</v>
      </c>
      <c r="F105" s="69">
        <v>1866779377</v>
      </c>
      <c r="G105" s="69">
        <v>1088693769</v>
      </c>
      <c r="H105" s="70">
        <f t="shared" si="26"/>
        <v>98.119970223880586</v>
      </c>
      <c r="I105" s="70">
        <f t="shared" si="26"/>
        <v>95.291652287915241</v>
      </c>
      <c r="J105" s="70">
        <f t="shared" si="26"/>
        <v>29.799290683070289</v>
      </c>
      <c r="K105" s="71">
        <f t="shared" si="26"/>
        <v>58.319359127996194</v>
      </c>
      <c r="L105" s="40"/>
    </row>
    <row r="106" spans="1:12" s="99" customFormat="1" x14ac:dyDescent="0.2">
      <c r="A106" s="23" t="s">
        <v>92</v>
      </c>
      <c r="B106" s="24" t="s">
        <v>93</v>
      </c>
      <c r="C106" s="9">
        <v>6700000000</v>
      </c>
      <c r="D106" s="72">
        <v>6574038005</v>
      </c>
      <c r="E106" s="72">
        <v>6264509437</v>
      </c>
      <c r="F106" s="72">
        <v>1866779377</v>
      </c>
      <c r="G106" s="72">
        <v>1088693769</v>
      </c>
      <c r="H106" s="73">
        <f t="shared" si="26"/>
        <v>98.119970223880586</v>
      </c>
      <c r="I106" s="73">
        <f t="shared" si="26"/>
        <v>95.291652287915241</v>
      </c>
      <c r="J106" s="73">
        <f t="shared" si="26"/>
        <v>29.799290683070289</v>
      </c>
      <c r="K106" s="74">
        <f t="shared" si="26"/>
        <v>58.319359127996194</v>
      </c>
      <c r="L106" s="39"/>
    </row>
    <row r="107" spans="1:12" s="101" customFormat="1" x14ac:dyDescent="0.2">
      <c r="A107" s="21" t="s">
        <v>94</v>
      </c>
      <c r="B107" s="22" t="s">
        <v>95</v>
      </c>
      <c r="C107" s="13">
        <v>2087827279</v>
      </c>
      <c r="D107" s="69">
        <v>1940661053</v>
      </c>
      <c r="E107" s="69">
        <v>791017501</v>
      </c>
      <c r="F107" s="69">
        <v>281567699</v>
      </c>
      <c r="G107" s="69">
        <v>277069299</v>
      </c>
      <c r="H107" s="85">
        <f t="shared" si="26"/>
        <v>92.951226019496801</v>
      </c>
      <c r="I107" s="85">
        <f t="shared" si="26"/>
        <v>40.760208990498043</v>
      </c>
      <c r="J107" s="85">
        <f t="shared" si="26"/>
        <v>35.59563456485396</v>
      </c>
      <c r="K107" s="86">
        <f t="shared" si="26"/>
        <v>98.402373562032764</v>
      </c>
      <c r="L107" s="40"/>
    </row>
    <row r="108" spans="1:12" s="99" customFormat="1" x14ac:dyDescent="0.2">
      <c r="A108" s="23" t="s">
        <v>96</v>
      </c>
      <c r="B108" s="24" t="s">
        <v>97</v>
      </c>
      <c r="C108" s="9">
        <v>1024000000</v>
      </c>
      <c r="D108" s="72">
        <v>1023672000</v>
      </c>
      <c r="E108" s="72">
        <v>635131139</v>
      </c>
      <c r="F108" s="72">
        <v>217500695</v>
      </c>
      <c r="G108" s="72">
        <v>217500695</v>
      </c>
      <c r="H108" s="73">
        <f t="shared" si="26"/>
        <v>99.967968749999997</v>
      </c>
      <c r="I108" s="73">
        <f t="shared" si="26"/>
        <v>62.044398889488036</v>
      </c>
      <c r="J108" s="73">
        <f t="shared" si="26"/>
        <v>34.245005738885681</v>
      </c>
      <c r="K108" s="74">
        <f t="shared" si="26"/>
        <v>100</v>
      </c>
      <c r="L108" s="39"/>
    </row>
    <row r="109" spans="1:12" s="99" customFormat="1" x14ac:dyDescent="0.2">
      <c r="A109" s="23" t="s">
        <v>98</v>
      </c>
      <c r="B109" s="24" t="s">
        <v>99</v>
      </c>
      <c r="C109" s="9">
        <v>1063827279</v>
      </c>
      <c r="D109" s="72">
        <v>916989053</v>
      </c>
      <c r="E109" s="72">
        <v>155886362</v>
      </c>
      <c r="F109" s="72">
        <v>64067004</v>
      </c>
      <c r="G109" s="72">
        <v>59568604</v>
      </c>
      <c r="H109" s="73">
        <f t="shared" si="26"/>
        <v>86.197174212525525</v>
      </c>
      <c r="I109" s="73">
        <f t="shared" si="26"/>
        <v>16.999806212517566</v>
      </c>
      <c r="J109" s="73">
        <f t="shared" si="26"/>
        <v>41.0985304795297</v>
      </c>
      <c r="K109" s="74">
        <f t="shared" si="26"/>
        <v>92.978600965951202</v>
      </c>
      <c r="L109" s="39"/>
    </row>
    <row r="110" spans="1:12" s="99" customFormat="1" x14ac:dyDescent="0.2">
      <c r="A110" s="23"/>
      <c r="B110" s="24"/>
      <c r="C110" s="9"/>
      <c r="D110" s="72"/>
      <c r="E110" s="72"/>
      <c r="F110" s="72"/>
      <c r="G110" s="72"/>
      <c r="H110" s="73"/>
      <c r="I110" s="73"/>
      <c r="J110" s="73"/>
      <c r="K110" s="74"/>
      <c r="L110" s="39"/>
    </row>
    <row r="111" spans="1:12" s="101" customFormat="1" x14ac:dyDescent="0.2">
      <c r="A111" s="21" t="s">
        <v>100</v>
      </c>
      <c r="B111" s="22" t="s">
        <v>101</v>
      </c>
      <c r="C111" s="13">
        <v>283020000</v>
      </c>
      <c r="D111" s="69">
        <v>177764120</v>
      </c>
      <c r="E111" s="69">
        <v>177757120</v>
      </c>
      <c r="F111" s="69">
        <v>62138515</v>
      </c>
      <c r="G111" s="69">
        <v>62138515</v>
      </c>
      <c r="H111" s="70">
        <f t="shared" si="26"/>
        <v>62.809737827715352</v>
      </c>
      <c r="I111" s="70">
        <f t="shared" si="26"/>
        <v>99.996062197478324</v>
      </c>
      <c r="J111" s="70">
        <f t="shared" si="26"/>
        <v>34.956976688191169</v>
      </c>
      <c r="K111" s="71">
        <f t="shared" si="26"/>
        <v>100</v>
      </c>
      <c r="L111" s="40"/>
    </row>
    <row r="112" spans="1:12" s="99" customFormat="1" x14ac:dyDescent="0.2">
      <c r="A112" s="23" t="s">
        <v>102</v>
      </c>
      <c r="B112" s="24" t="s">
        <v>103</v>
      </c>
      <c r="C112" s="9">
        <v>135000000</v>
      </c>
      <c r="D112" s="72">
        <v>55105600</v>
      </c>
      <c r="E112" s="72">
        <v>55098600</v>
      </c>
      <c r="F112" s="72">
        <v>38163783</v>
      </c>
      <c r="G112" s="72">
        <v>38163783</v>
      </c>
      <c r="H112" s="73">
        <f t="shared" si="26"/>
        <v>40.818962962962964</v>
      </c>
      <c r="I112" s="73">
        <f t="shared" si="26"/>
        <v>99.987297116808463</v>
      </c>
      <c r="J112" s="73">
        <f t="shared" si="26"/>
        <v>69.264523962496327</v>
      </c>
      <c r="K112" s="74">
        <f t="shared" si="26"/>
        <v>100</v>
      </c>
      <c r="L112" s="39"/>
    </row>
    <row r="113" spans="1:13" s="99" customFormat="1" x14ac:dyDescent="0.2">
      <c r="A113" s="23" t="s">
        <v>104</v>
      </c>
      <c r="B113" s="24" t="s">
        <v>105</v>
      </c>
      <c r="C113" s="9">
        <v>148020000</v>
      </c>
      <c r="D113" s="72">
        <v>122658520</v>
      </c>
      <c r="E113" s="72">
        <v>122658520</v>
      </c>
      <c r="F113" s="72">
        <v>23974732</v>
      </c>
      <c r="G113" s="72">
        <v>23974732</v>
      </c>
      <c r="H113" s="73">
        <f t="shared" si="26"/>
        <v>82.866180245912716</v>
      </c>
      <c r="I113" s="73">
        <f t="shared" si="26"/>
        <v>100</v>
      </c>
      <c r="J113" s="73">
        <f t="shared" si="26"/>
        <v>19.545916582068656</v>
      </c>
      <c r="K113" s="74">
        <f t="shared" si="26"/>
        <v>100</v>
      </c>
      <c r="L113" s="39"/>
    </row>
    <row r="114" spans="1:13" s="104" customFormat="1" x14ac:dyDescent="0.2">
      <c r="A114" s="89"/>
      <c r="B114" s="90"/>
      <c r="C114" s="91"/>
      <c r="D114" s="91"/>
      <c r="E114" s="91"/>
      <c r="F114" s="92"/>
      <c r="G114" s="91"/>
      <c r="H114" s="93"/>
      <c r="I114" s="93"/>
      <c r="J114" s="93"/>
      <c r="K114" s="94"/>
      <c r="L114" s="38"/>
    </row>
    <row r="115" spans="1:13" s="104" customFormat="1" x14ac:dyDescent="0.2">
      <c r="A115" s="23"/>
      <c r="B115" s="16" t="s">
        <v>124</v>
      </c>
      <c r="C115" s="9"/>
      <c r="D115" s="9"/>
      <c r="E115" s="9"/>
      <c r="F115" s="9"/>
      <c r="G115" s="9"/>
      <c r="H115" s="36"/>
      <c r="I115" s="93"/>
      <c r="J115" s="93"/>
      <c r="K115" s="94"/>
      <c r="L115" s="38"/>
    </row>
    <row r="116" spans="1:13" s="104" customFormat="1" x14ac:dyDescent="0.2">
      <c r="A116" s="23"/>
      <c r="B116" s="16" t="s">
        <v>125</v>
      </c>
      <c r="C116" s="9"/>
      <c r="D116" s="9"/>
      <c r="E116" s="9"/>
      <c r="F116" s="9"/>
      <c r="G116" s="9"/>
      <c r="H116" s="16"/>
      <c r="I116" s="93"/>
      <c r="J116" s="93"/>
      <c r="K116" s="94"/>
      <c r="L116" s="38"/>
    </row>
    <row r="117" spans="1:13" s="104" customFormat="1" x14ac:dyDescent="0.2">
      <c r="A117" s="23"/>
      <c r="B117" s="24"/>
      <c r="C117" s="9"/>
      <c r="D117" s="9"/>
      <c r="E117" s="9"/>
      <c r="F117" s="9"/>
      <c r="G117" s="9"/>
      <c r="H117" s="16"/>
      <c r="I117" s="93"/>
      <c r="J117" s="93"/>
      <c r="K117" s="94"/>
      <c r="L117" s="38"/>
    </row>
    <row r="118" spans="1:13" s="104" customFormat="1" x14ac:dyDescent="0.2">
      <c r="A118" s="29" t="s">
        <v>197</v>
      </c>
      <c r="B118" s="16"/>
      <c r="C118" s="16"/>
      <c r="D118" s="16"/>
      <c r="E118" s="16"/>
      <c r="F118" s="17"/>
      <c r="G118" s="16"/>
      <c r="H118" s="16"/>
      <c r="I118" s="93"/>
      <c r="J118" s="93"/>
      <c r="K118" s="94"/>
      <c r="L118" s="38"/>
    </row>
    <row r="119" spans="1:13" s="104" customFormat="1" x14ac:dyDescent="0.2">
      <c r="A119" s="29" t="s">
        <v>169</v>
      </c>
      <c r="B119" s="16"/>
      <c r="C119" s="16"/>
      <c r="D119" s="16"/>
      <c r="E119" s="16"/>
      <c r="F119" s="17"/>
      <c r="G119" s="16"/>
      <c r="H119" s="16"/>
      <c r="I119" s="93"/>
      <c r="J119" s="93"/>
      <c r="K119" s="94"/>
      <c r="L119" s="38"/>
    </row>
    <row r="120" spans="1:13" s="104" customFormat="1" ht="13.5" customHeight="1" x14ac:dyDescent="0.2">
      <c r="A120" s="95"/>
      <c r="B120" s="93"/>
      <c r="C120" s="93"/>
      <c r="D120" s="93"/>
      <c r="E120" s="93"/>
      <c r="F120" s="93"/>
      <c r="G120" s="93"/>
      <c r="H120" s="93"/>
      <c r="I120" s="93"/>
      <c r="J120" s="93"/>
      <c r="K120" s="94"/>
      <c r="L120" s="93"/>
      <c r="M120" s="102"/>
    </row>
    <row r="121" spans="1:13" s="104" customFormat="1" ht="12" customHeight="1" x14ac:dyDescent="0.15">
      <c r="A121" s="105"/>
      <c r="B121" s="102"/>
      <c r="C121" s="102"/>
      <c r="D121" s="102"/>
      <c r="E121" s="102"/>
      <c r="F121" s="102"/>
      <c r="G121" s="102"/>
      <c r="H121" s="102"/>
      <c r="I121" s="102"/>
      <c r="J121" s="102"/>
      <c r="K121" s="103"/>
      <c r="L121" s="102"/>
      <c r="M121" s="102"/>
    </row>
    <row r="122" spans="1:13" x14ac:dyDescent="0.2">
      <c r="A122" s="95"/>
      <c r="B122" s="93"/>
      <c r="C122" s="93"/>
      <c r="D122" s="93"/>
      <c r="E122" s="93"/>
      <c r="F122" s="93"/>
      <c r="G122" s="93"/>
      <c r="H122" s="93"/>
      <c r="I122" s="93"/>
      <c r="J122" s="93"/>
      <c r="K122" s="94"/>
      <c r="L122" s="93"/>
      <c r="M122" s="93"/>
    </row>
    <row r="123" spans="1:13" x14ac:dyDescent="0.2">
      <c r="A123" s="95"/>
      <c r="B123" s="93"/>
      <c r="C123" s="93"/>
      <c r="D123" s="93"/>
      <c r="E123" s="93"/>
      <c r="F123" s="93"/>
      <c r="G123" s="93"/>
      <c r="H123" s="93"/>
      <c r="I123" s="93"/>
      <c r="J123" s="93"/>
      <c r="K123" s="94"/>
      <c r="L123" s="93"/>
      <c r="M123" s="93"/>
    </row>
    <row r="124" spans="1:13" ht="12" thickBot="1" x14ac:dyDescent="0.25">
      <c r="A124" s="96"/>
      <c r="B124" s="97"/>
      <c r="C124" s="97"/>
      <c r="D124" s="97"/>
      <c r="E124" s="97"/>
      <c r="F124" s="97"/>
      <c r="G124" s="97"/>
      <c r="H124" s="97"/>
      <c r="I124" s="97"/>
      <c r="J124" s="97"/>
      <c r="K124" s="98"/>
      <c r="L124" s="93"/>
      <c r="M124" s="93"/>
    </row>
    <row r="125" spans="1:13" x14ac:dyDescent="0.2">
      <c r="A125" s="93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</row>
    <row r="126" spans="1:13" x14ac:dyDescent="0.2">
      <c r="A126" s="93"/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</row>
    <row r="127" spans="1:13" x14ac:dyDescent="0.2">
      <c r="A127" s="93"/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</row>
    <row r="128" spans="1:13" x14ac:dyDescent="0.2">
      <c r="A128" s="93"/>
      <c r="B128" s="93"/>
      <c r="C128" s="93"/>
      <c r="D128" s="93"/>
      <c r="E128" s="93"/>
      <c r="F128" s="93"/>
      <c r="G128" s="93"/>
      <c r="H128" s="93"/>
      <c r="I128" s="93"/>
      <c r="J128" s="93"/>
      <c r="K128" s="93"/>
    </row>
    <row r="129" spans="1:11" x14ac:dyDescent="0.2">
      <c r="A129" s="93"/>
      <c r="B129" s="93"/>
      <c r="C129" s="93"/>
      <c r="D129" s="93"/>
      <c r="E129" s="93"/>
      <c r="F129" s="93"/>
      <c r="G129" s="93"/>
      <c r="H129" s="93"/>
      <c r="I129" s="93"/>
      <c r="J129" s="93"/>
      <c r="K129" s="93"/>
    </row>
    <row r="130" spans="1:11" x14ac:dyDescent="0.2">
      <c r="A130" s="93"/>
      <c r="B130" s="93"/>
      <c r="C130" s="93"/>
      <c r="D130" s="93"/>
      <c r="E130" s="93"/>
      <c r="F130" s="93"/>
      <c r="G130" s="93"/>
      <c r="H130" s="93"/>
      <c r="I130" s="93"/>
      <c r="J130" s="93"/>
      <c r="K130" s="93"/>
    </row>
    <row r="131" spans="1:11" x14ac:dyDescent="0.2">
      <c r="A131" s="93"/>
      <c r="B131" s="93"/>
      <c r="C131" s="93"/>
      <c r="D131" s="93"/>
      <c r="E131" s="93"/>
      <c r="F131" s="93"/>
      <c r="G131" s="93"/>
      <c r="H131" s="93"/>
      <c r="I131" s="93"/>
      <c r="J131" s="93"/>
      <c r="K131" s="93"/>
    </row>
    <row r="132" spans="1:11" x14ac:dyDescent="0.2">
      <c r="A132" s="93"/>
      <c r="B132" s="93"/>
      <c r="C132" s="93"/>
      <c r="D132" s="93"/>
      <c r="E132" s="93"/>
      <c r="F132" s="93"/>
      <c r="G132" s="93"/>
      <c r="H132" s="93"/>
      <c r="I132" s="93"/>
      <c r="J132" s="93"/>
      <c r="K132" s="93"/>
    </row>
    <row r="133" spans="1:11" x14ac:dyDescent="0.2">
      <c r="A133" s="93"/>
      <c r="B133" s="93"/>
      <c r="C133" s="93"/>
      <c r="D133" s="93"/>
      <c r="E133" s="93"/>
      <c r="F133" s="93"/>
      <c r="G133" s="93"/>
      <c r="H133" s="93"/>
      <c r="I133" s="93"/>
      <c r="J133" s="93"/>
      <c r="K133" s="93"/>
    </row>
    <row r="134" spans="1:11" x14ac:dyDescent="0.2">
      <c r="A134" s="93"/>
      <c r="B134" s="93"/>
      <c r="C134" s="93"/>
      <c r="D134" s="93"/>
      <c r="E134" s="93"/>
      <c r="F134" s="93"/>
      <c r="G134" s="93"/>
      <c r="H134" s="93"/>
      <c r="I134" s="93"/>
      <c r="J134" s="93"/>
      <c r="K134" s="93"/>
    </row>
    <row r="135" spans="1:11" x14ac:dyDescent="0.2">
      <c r="A135" s="93"/>
      <c r="B135" s="93"/>
      <c r="C135" s="93"/>
      <c r="D135" s="93"/>
      <c r="E135" s="93"/>
      <c r="F135" s="93"/>
      <c r="G135" s="93"/>
      <c r="H135" s="93"/>
      <c r="I135" s="93"/>
      <c r="J135" s="93"/>
      <c r="K135" s="93"/>
    </row>
    <row r="136" spans="1:11" x14ac:dyDescent="0.2">
      <c r="A136" s="93"/>
      <c r="B136" s="93"/>
      <c r="C136" s="93"/>
      <c r="D136" s="93"/>
      <c r="E136" s="93"/>
      <c r="F136" s="93"/>
      <c r="G136" s="93"/>
      <c r="H136" s="93"/>
      <c r="I136" s="93"/>
      <c r="J136" s="93"/>
      <c r="K136" s="93"/>
    </row>
    <row r="137" spans="1:11" x14ac:dyDescent="0.2">
      <c r="A137" s="93"/>
      <c r="B137" s="93"/>
      <c r="C137" s="93"/>
      <c r="D137" s="93"/>
      <c r="E137" s="93"/>
      <c r="F137" s="93"/>
      <c r="G137" s="93"/>
      <c r="H137" s="93"/>
      <c r="I137" s="93"/>
      <c r="J137" s="93"/>
      <c r="K137" s="93"/>
    </row>
    <row r="138" spans="1:11" x14ac:dyDescent="0.2">
      <c r="A138" s="93"/>
      <c r="B138" s="93"/>
      <c r="C138" s="93"/>
      <c r="D138" s="93"/>
      <c r="E138" s="93"/>
      <c r="F138" s="93"/>
      <c r="G138" s="93"/>
      <c r="H138" s="93"/>
      <c r="I138" s="93"/>
      <c r="J138" s="93"/>
      <c r="K138" s="93"/>
    </row>
    <row r="139" spans="1:11" x14ac:dyDescent="0.2">
      <c r="A139" s="93"/>
      <c r="B139" s="93"/>
      <c r="C139" s="93"/>
      <c r="D139" s="93"/>
      <c r="E139" s="93"/>
      <c r="F139" s="93"/>
      <c r="G139" s="93"/>
      <c r="H139" s="93"/>
      <c r="I139" s="93"/>
      <c r="J139" s="93"/>
      <c r="K139" s="93"/>
    </row>
    <row r="140" spans="1:11" x14ac:dyDescent="0.2">
      <c r="A140" s="93"/>
      <c r="B140" s="93"/>
      <c r="C140" s="93"/>
      <c r="D140" s="93"/>
      <c r="E140" s="93"/>
      <c r="F140" s="93"/>
      <c r="G140" s="93"/>
      <c r="H140" s="93"/>
      <c r="I140" s="93"/>
      <c r="J140" s="93"/>
      <c r="K140" s="93"/>
    </row>
    <row r="141" spans="1:11" x14ac:dyDescent="0.2">
      <c r="A141" s="93"/>
      <c r="B141" s="93"/>
      <c r="C141" s="93"/>
      <c r="D141" s="93"/>
      <c r="E141" s="93"/>
      <c r="F141" s="93"/>
      <c r="G141" s="93"/>
      <c r="H141" s="93"/>
      <c r="I141" s="93"/>
      <c r="J141" s="93"/>
      <c r="K141" s="93"/>
    </row>
    <row r="142" spans="1:11" x14ac:dyDescent="0.2">
      <c r="A142" s="93"/>
      <c r="B142" s="93"/>
      <c r="C142" s="93"/>
      <c r="D142" s="93"/>
      <c r="E142" s="93"/>
      <c r="F142" s="93"/>
      <c r="G142" s="93"/>
      <c r="H142" s="93"/>
      <c r="I142" s="93"/>
      <c r="J142" s="93"/>
      <c r="K142" s="93"/>
    </row>
    <row r="143" spans="1:11" x14ac:dyDescent="0.2">
      <c r="A143" s="93"/>
      <c r="B143" s="93"/>
      <c r="C143" s="93"/>
      <c r="D143" s="93"/>
      <c r="E143" s="93"/>
      <c r="F143" s="93"/>
      <c r="G143" s="93"/>
      <c r="H143" s="93"/>
      <c r="I143" s="93"/>
      <c r="J143" s="93"/>
      <c r="K143" s="93"/>
    </row>
    <row r="144" spans="1:11" x14ac:dyDescent="0.2">
      <c r="A144" s="93"/>
      <c r="B144" s="93"/>
      <c r="C144" s="93"/>
      <c r="D144" s="93"/>
      <c r="E144" s="93"/>
      <c r="F144" s="93"/>
      <c r="G144" s="93"/>
      <c r="H144" s="93"/>
      <c r="I144" s="93"/>
      <c r="J144" s="93"/>
      <c r="K144" s="93"/>
    </row>
    <row r="145" spans="1:11" x14ac:dyDescent="0.2">
      <c r="A145" s="93"/>
      <c r="B145" s="93"/>
      <c r="C145" s="93"/>
      <c r="D145" s="93"/>
      <c r="E145" s="93"/>
      <c r="F145" s="93"/>
      <c r="G145" s="93"/>
      <c r="H145" s="93"/>
      <c r="I145" s="93"/>
      <c r="J145" s="93"/>
      <c r="K145" s="93"/>
    </row>
    <row r="146" spans="1:11" x14ac:dyDescent="0.2">
      <c r="A146" s="93"/>
      <c r="B146" s="93"/>
      <c r="C146" s="93"/>
      <c r="D146" s="93"/>
      <c r="E146" s="93"/>
      <c r="F146" s="93"/>
      <c r="G146" s="93"/>
      <c r="H146" s="93"/>
      <c r="I146" s="93"/>
      <c r="J146" s="93"/>
      <c r="K146" s="93"/>
    </row>
    <row r="147" spans="1:11" x14ac:dyDescent="0.2">
      <c r="A147" s="93"/>
      <c r="B147" s="93"/>
      <c r="C147" s="93"/>
      <c r="D147" s="93"/>
      <c r="E147" s="93"/>
      <c r="F147" s="93"/>
      <c r="G147" s="93"/>
      <c r="H147" s="93"/>
      <c r="I147" s="93"/>
      <c r="J147" s="93"/>
      <c r="K147" s="93"/>
    </row>
    <row r="148" spans="1:11" x14ac:dyDescent="0.2">
      <c r="A148" s="93"/>
      <c r="B148" s="93"/>
      <c r="C148" s="93"/>
      <c r="D148" s="93"/>
      <c r="E148" s="93"/>
      <c r="F148" s="93"/>
      <c r="G148" s="93"/>
      <c r="H148" s="93"/>
      <c r="I148" s="93"/>
      <c r="J148" s="93"/>
      <c r="K148" s="93"/>
    </row>
    <row r="149" spans="1:11" x14ac:dyDescent="0.2">
      <c r="A149" s="93"/>
      <c r="B149" s="93"/>
      <c r="C149" s="93"/>
      <c r="D149" s="93"/>
      <c r="E149" s="93"/>
      <c r="F149" s="93"/>
      <c r="G149" s="93"/>
      <c r="H149" s="93"/>
      <c r="I149" s="93"/>
      <c r="J149" s="93"/>
      <c r="K149" s="93"/>
    </row>
    <row r="150" spans="1:11" x14ac:dyDescent="0.2">
      <c r="A150" s="93"/>
      <c r="B150" s="93"/>
      <c r="C150" s="93"/>
      <c r="D150" s="93"/>
      <c r="E150" s="93"/>
      <c r="F150" s="93"/>
      <c r="G150" s="93"/>
      <c r="H150" s="93"/>
      <c r="I150" s="93"/>
      <c r="J150" s="93"/>
      <c r="K150" s="93"/>
    </row>
    <row r="151" spans="1:11" x14ac:dyDescent="0.2">
      <c r="A151" s="93"/>
      <c r="B151" s="93"/>
      <c r="C151" s="93"/>
      <c r="D151" s="93"/>
      <c r="E151" s="93"/>
      <c r="F151" s="93"/>
      <c r="G151" s="93"/>
      <c r="H151" s="93"/>
      <c r="I151" s="93"/>
      <c r="J151" s="93"/>
      <c r="K151" s="93"/>
    </row>
    <row r="152" spans="1:11" x14ac:dyDescent="0.2">
      <c r="A152" s="93"/>
      <c r="B152" s="93"/>
      <c r="C152" s="93"/>
      <c r="D152" s="93"/>
      <c r="E152" s="93"/>
      <c r="F152" s="93"/>
      <c r="G152" s="93"/>
      <c r="H152" s="93"/>
      <c r="I152" s="93"/>
      <c r="J152" s="93"/>
      <c r="K152" s="93"/>
    </row>
    <row r="153" spans="1:11" x14ac:dyDescent="0.2">
      <c r="A153" s="95"/>
      <c r="B153" s="93"/>
      <c r="C153" s="93"/>
      <c r="D153" s="93"/>
      <c r="E153" s="93"/>
      <c r="F153" s="93"/>
      <c r="G153" s="93"/>
      <c r="H153" s="93"/>
      <c r="I153" s="93"/>
      <c r="J153" s="93"/>
      <c r="K153" s="94"/>
    </row>
    <row r="154" spans="1:11" ht="12" thickBot="1" x14ac:dyDescent="0.25">
      <c r="A154" s="96"/>
      <c r="B154" s="97"/>
      <c r="C154" s="97"/>
      <c r="D154" s="97"/>
      <c r="E154" s="97"/>
      <c r="F154" s="97"/>
      <c r="G154" s="97"/>
      <c r="H154" s="97"/>
      <c r="I154" s="97"/>
      <c r="J154" s="97"/>
      <c r="K154" s="98"/>
    </row>
  </sheetData>
  <mergeCells count="10">
    <mergeCell ref="A7:A8"/>
    <mergeCell ref="B7:B8"/>
    <mergeCell ref="H7:K7"/>
    <mergeCell ref="B2:I2"/>
    <mergeCell ref="J2:K6"/>
    <mergeCell ref="B3:I3"/>
    <mergeCell ref="B4:I4"/>
    <mergeCell ref="B5:I5"/>
    <mergeCell ref="A6:B6"/>
    <mergeCell ref="C6:G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Bienvenida Angulo</cp:lastModifiedBy>
  <cp:lastPrinted>2016-08-22T14:02:59Z</cp:lastPrinted>
  <dcterms:created xsi:type="dcterms:W3CDTF">2016-03-08T16:13:31Z</dcterms:created>
  <dcterms:modified xsi:type="dcterms:W3CDTF">2016-08-22T14:08:12Z</dcterms:modified>
</cp:coreProperties>
</file>